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albreche\Telefonica\TEF D IR-Team - Documents\2020-Q4\10 - To publish\"/>
    </mc:Choice>
  </mc:AlternateContent>
  <xr:revisionPtr revIDLastSave="2" documentId="11_A2C5A7481CF20944FE4E906F4EBA8925BD3291E0" xr6:coauthVersionLast="44" xr6:coauthVersionMax="44" xr10:uidLastSave="{5E79A3A9-D41E-420F-AA0C-217BD0EE425A}"/>
  <bookViews>
    <workbookView xWindow="-120" yWindow="-120" windowWidth="29040" windowHeight="17790" xr2:uid="{00000000-000D-0000-FFFF-FFFF00000000}"/>
  </bookViews>
  <sheets>
    <sheet name="Index" sheetId="10" r:id="rId1"/>
    <sheet name="Disclaimer" sheetId="4" r:id="rId2"/>
    <sheet name="Anschlüsse" sheetId="8" r:id="rId3"/>
    <sheet name="KPI'S" sheetId="9" r:id="rId4"/>
    <sheet name="GuV" sheetId="3" r:id="rId5"/>
    <sheet name="FCF" sheetId="5" r:id="rId6"/>
    <sheet name="Konsolidierte Netto..."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[16]Variables!$G$13</definedName>
    <definedName name="CAMB_PPTO_FIN">[17]Variables!$G$14</definedName>
    <definedName name="CAMB02">[16]Variables!$F$13</definedName>
    <definedName name="CAMB02_ANTE">[4]Variables!$I$13</definedName>
    <definedName name="CAMB02_FIN">[4]Variables!$F$14</definedName>
    <definedName name="CAMB02_FIN_ANTE">[4]Variables!$I$14</definedName>
    <definedName name="CAMB03">[16]Variables!$E$13</definedName>
    <definedName name="CAMB03_ANTE">[4]Variables!$H$13</definedName>
    <definedName name="CAMB03_FIN">[17]Variables!$E$14</definedName>
    <definedName name="CAMB03_FIN_ANTE">[17]Variables!$H$14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'[18]EBITDA Bridge'!$C$7:$C$55</definedName>
    <definedName name="ChartingArea">'[18]EBITDA Bridge'!$A$6:$A$103,'[18]EBITDA Bridge'!$F$6:$L$103</definedName>
    <definedName name="ChartingLabels">'[18]EBITDA Bridge'!$O$6:$O$103</definedName>
    <definedName name="CHECKENTITY">[19]SUMMARY!$K$6</definedName>
    <definedName name="CHECKTIME">[19]SUMMARY!$K$11</definedName>
    <definedName name="Choices_Wrapper">#N/A</definedName>
    <definedName name="Choices_Wrapper_MS">#N/A</definedName>
    <definedName name="choose_yr">'[20]Choose 2007 input'!$C$21</definedName>
    <definedName name="Churn">#N/A</definedName>
    <definedName name="Churn_rate">[2]Sheet2!$B$6:$F$6</definedName>
    <definedName name="CIQWBGuid" hidden="1">"a0fed1a8-6113-451a-9a65-37fdaddc0bee"</definedName>
    <definedName name="Code">'[2]#REF'!$B$2:$N$217</definedName>
    <definedName name="Color">'[21]Setup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[16]Variables!$H$79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[22]Lookup!$A$1:$A$14</definedName>
    <definedName name="Crown_BXR_LastYear">41</definedName>
    <definedName name="current_month">[23]Contr!$J$6</definedName>
    <definedName name="current_year">[8]Contr!$J$7</definedName>
    <definedName name="current_year_number">[23]Contr!$J$17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'[18]WC analytics (+data pages)'!$D$7</definedName>
    <definedName name="Date3">'[18]WC analytics (+data pages)'!$E$7</definedName>
    <definedName name="Dates">{"Jan","Feb","Mar","Apr","May","Jun","Jul","Aug","Sep","Oct","Nov","Dec"}</definedName>
    <definedName name="Datum">{"Jan","Feb","Mar","Apr","May","Jun","Jul","Aug","Sep","Oct","Nov","Dec"}</definedName>
    <definedName name="Datum2">'[24]Calcs.'!$A$22:$CB$22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[25]Database!$A$9:$U$4189</definedName>
    <definedName name="deptLookup">[2]Sheet2!$A$2:$B$9</definedName>
    <definedName name="DF_GRID_1">Feb '[26]17'!$E$5:$DM$51</definedName>
    <definedName name="DF_GRID_2">Finance [27]Q!$D$63:$BZ$76</definedName>
    <definedName name="DF_GRID_3">manuelle [28]Berechnung!$A$1:$AK$143</definedName>
    <definedName name="DF_GRID_4">KPI  [29]Mobile!$C$4:$AD$25</definedName>
    <definedName name="DF_GRID_6">Summary  [30]Quarterly!$C$3:$AO$22</definedName>
    <definedName name="DF_GRID_8">Finance [30]Quarterly!$C$4:$BH$17</definedName>
    <definedName name="DF_Sheet4_GRID_1">Wireless service [31]revenue!$E$5:$V$282</definedName>
    <definedName name="DF_Sheet5_GRID_1">Mar '[26]17'!$E$5:$EC$51</definedName>
    <definedName name="DF_Sheet5_Sheet4_GRID_1">Handset [32]Revenues!$E$5:$V$969</definedName>
    <definedName name="DF_Sheet6_Sheet5_Sheet4_GRID_1">FBB and new [33]services!$E$5:$V$38</definedName>
    <definedName name="DF_Sheet7_Sheet6_Sheet5_Sheet4_GRID_1">Voice and access [32]Revenues!$E$5:$V$47</definedName>
    <definedName name="DF_Sheet8_Sheet7_Sheet6_Sheet5_Sheet4_GRID_1">Other Operating [31]revenue!$E$5:$V$16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'[18]EBITDA Bridge'!$R$4</definedName>
    <definedName name="eds" hidden="1">{"'100'!$A$1:$M$83"}</definedName>
    <definedName name="EffectiveTaxRate">0.35</definedName>
    <definedName name="eht" hidden="1">{"'100'!$A$1:$M$83"}</definedName>
    <definedName name="EMPRESA_NOMBRE">[16]Variables!$B$7</definedName>
    <definedName name="End_Year_Customers">[2]Sheet2!$B$7:$F$7</definedName>
    <definedName name="ENTITYCALC">[19]SUMMARY!$J$6</definedName>
    <definedName name="ENTITYCOD">[19]SUMMARY!$G$6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[34]Graphs!$E$130:$M$151</definedName>
    <definedName name="G_A_cash_out___m">[2]Sheet2!$B$71:$F$71</definedName>
    <definedName name="G1_2">[34]Graphs!$E$3:$M$44</definedName>
    <definedName name="G3_4">[34]Graphs!$E$46:$M$87</definedName>
    <definedName name="G5_6">[34]Graphs!A$88:I$129</definedName>
    <definedName name="G8_9">[34]Graphs!$E$152:$M$193</definedName>
    <definedName name="Gesamtsumme">'[35]466669'!$L$58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'[36]Kostenkalkulation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'[37]Page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[38]Balance_sheet!$A$44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'[36]Kostenkalkulation Hotel'!$G$32</definedName>
    <definedName name="Kartehalb">'[36]Kostenkalkulation Hotel'!$G$33</definedName>
    <definedName name="keine">#REF!</definedName>
    <definedName name="Komplett">#REF!</definedName>
    <definedName name="KostenBetr">'[36]Kostenkalkulation Hotel'!$G$23</definedName>
    <definedName name="KostenInst">'[36]Kostenkalkulation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'[36]Kostenkalkulation Hotel'!$G$31</definedName>
    <definedName name="MES">[16]Variables!$H$51</definedName>
    <definedName name="MES_NOM">[16]Variables!$J$51</definedName>
    <definedName name="MES_NOMBRE">[4]Variables!$I$51</definedName>
    <definedName name="MESES">[16]Variables!$I$52:$I$63</definedName>
    <definedName name="MEWarning" hidden="1">1</definedName>
    <definedName name="Mobile_Market">#N/A</definedName>
    <definedName name="monate">'[39]Revenue Ttl (S+Cr)'!$L$2</definedName>
    <definedName name="Monateingabe">[40]Hilfe!$F$14</definedName>
    <definedName name="MONEDA">[4]Variables!$B$22</definedName>
    <definedName name="month_list">[8]Contr!$J$23:$O$34</definedName>
    <definedName name="Monthly">[9]preselect!$R$2</definedName>
    <definedName name="name_1">#REF!</definedName>
    <definedName name="name_1_en">'[41]Eckdaten der Leistungs- Verpfli'!#REF!</definedName>
    <definedName name="Name1">[40]Hilfe!$D$11</definedName>
    <definedName name="Name2">[40]Hilfe!$F$11</definedName>
    <definedName name="Name3">'[18]WC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'[41]Eckdaten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'[42]General Inputs'!$B$3</definedName>
    <definedName name="Produkt2">'[42]General Inputs'!$B$4</definedName>
    <definedName name="Produkt3">'[42]General Inputs'!$B$5</definedName>
    <definedName name="Produkt4">'[42]General Inputs'!$B$6</definedName>
    <definedName name="Produkt5">'[42]General Inputs'!$B$7</definedName>
    <definedName name="prog_1_PAUG02">'[43]Capex Creditors'!#REF!</definedName>
    <definedName name="prog_1_PFEB03">'[44]Lead BS 6156'!#REF!</definedName>
    <definedName name="prog_1_PJAHR01">'[41]Eckdaten der Leistungs- Verpfli'!#REF!</definedName>
    <definedName name="prog_1_PJUL02">'[43]Capex Creditors'!#REF!</definedName>
    <definedName name="prog_1_PQ43">'[43]Capex Creditors'!#REF!</definedName>
    <definedName name="prog_1_PQ51">'[44]Lead BS 6156'!#REF!</definedName>
    <definedName name="prog_1_PQ54">'[44]Lead BS 6156'!#REF!</definedName>
    <definedName name="prog_1_PVORJAHR01">'[41]Eckdaten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'[45]O2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'[46]Sensitivity (HL)'!$P$64:$P$67,'[46]Sensitivity (HL)'!$P$60:$P$62,'[46]Sensitivity (HL)'!$P$52:$P$58,'[46]Sensitivity (HL)'!$P$45:$P$46,'[46]Sensitivity (HL)'!$P$42,'[46]Sensitivity (HL)'!$P$31:$P$40,'[46]Sensitivity (HL)'!$P$25:$P$26,'[46]Sensitivity (HL)'!$P$21:$P$22,'[46]Sensitivity (HL)'!$P$17:$P$18,'[46]Sensitivity (HL)'!$P$11:$P$12,'[46]Sensitivity (HL)'!$P$7:$P$8</definedName>
    <definedName name="s_target_all_drivers_2">'[46]Sensitivity (HL)'!$P$69:$P$73,'[46]Sensitivity (HL)'!$P$77:$P$83,'[46]Sensitivity (HL)'!$P$85:$P$87,'[46]Sensitivity (HL)'!$P$89:$P$92,'[46]Sensitivity (HL)'!$P$94:$P$98,'[46]Sensitivity (HL)'!$P$103:$P$104,'[46]Sensitivity (HL)'!$P$106,'[46]Sensitivity (HL)'!$P$110,'[46]Sensitivity (HL)'!$P$112,'[46]Sensitivity (HL)'!$P$114,'[46]Sensitivity (HL)'!$P$118,'[46]Sensitivity (HL)'!$P$123:$P$124,'[46]Sensitivity (HL)'!$P$127:$P$128,'[46]Sensitivity (HL)'!$P$132:$P$135,'[46]Sensitivity (HL)'!$P$137:$P$140,'[46]Sensitivity (HL)'!$P$143:$P$147,'[46]Sensitivity (HL)'!$P$150:$P$151,'[46]Sensitivity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[19]SUMMARY!#REF!</definedName>
    <definedName name="SemanaAño">'[47]GGEE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[19]SUMMARY!#REF!</definedName>
    <definedName name="sn_prevyear">#REF!</definedName>
    <definedName name="sn_year">#REF!</definedName>
    <definedName name="source_CAPEX_CF_0506">'[48]CAPEX input (ML)'!$L$6:$W$9</definedName>
    <definedName name="source_CAPEX_CF_0607">'[48]CAPEX input (ML)'!$Y$6:$AJ$9</definedName>
    <definedName name="source_CAPEX_CF_0711">'[48]CAPEX input (ML)'!$AL$6:$AO$9</definedName>
    <definedName name="source_CAPEX_NB_0506">'[48]CAPEX input (ML)'!$L$30:$W$33</definedName>
    <definedName name="source_CAPEX_NB_0607">'[48]CAPEX input (ML)'!$Y$30:$AJ$33</definedName>
    <definedName name="source_CAPEX_NB_0711">'[48]CAPEX input (ML)'!$AL$30:$AO$33</definedName>
    <definedName name="source_CAPEX_SM_0506">'[48]CAPEX input (ML)'!$L$18:$W$21</definedName>
    <definedName name="source_CAPEX_SM_0607">'[48]CAPEX input (ML)'!$Y$18:$AJ$21</definedName>
    <definedName name="source_CAPEX_SM_0711">'[48]CAPEX input (ML)'!$AL$18:$AO$21</definedName>
    <definedName name="source_headcount_CF_0506">'[48]OHD &amp; direct cost (ML)'!$L$356:$W$358</definedName>
    <definedName name="source_headcount_CF_0607">'[48]OHD &amp; direct cost (ML)'!$Y$356:$AJ$358</definedName>
    <definedName name="source_headcount_CF_0711">'[48]OHD &amp; direct cost (ML)'!$AL$356:$AO$358</definedName>
    <definedName name="source_headcount_NB_0506">'[48]OHD &amp; direct cost (ML)'!$L$352:$W$354</definedName>
    <definedName name="source_headcount_NB_0607">'[48]OHD &amp; direct cost (ML)'!$Y$352:$AJ$354</definedName>
    <definedName name="source_headcount_NB_0711">'[48]OHD &amp; direct cost (ML)'!$AL$352:$AO$354</definedName>
    <definedName name="source_headcount_SM_0506">'[48]OHD &amp; direct cost (ML)'!$L$348:$W$350</definedName>
    <definedName name="source_headcount_SM_0607">'[48]OHD &amp; direct cost (ML)'!$Y$348:$AJ$350</definedName>
    <definedName name="source_headcount_SM_0711">'[48]OHD &amp; direct cost (ML)'!$AL$348:$AO$350</definedName>
    <definedName name="source_OHDcost_CF_CAO_0506">'[48]OHD &amp; direct cost (ML)'!$L$290:$W$294</definedName>
    <definedName name="source_OHDcost_CF_CAO_0607">'[48]OHD &amp; direct cost (ML)'!$Y$290:$AJ$294</definedName>
    <definedName name="source_OHDcost_CF_CAO_0711">'[48]OHD &amp; direct cost (ML)'!$AL$290:$AO$294</definedName>
    <definedName name="source_OHDcost_CF_CEO_0506">'[48]OHD &amp; direct cost (ML)'!$L$280:$W$283</definedName>
    <definedName name="source_OHDcost_CF_CEO_0607">'[48]OHD &amp; direct cost (ML)'!$Y$280:$AJ$283</definedName>
    <definedName name="source_OHDcost_CF_CEO_0711">'[48]OHD &amp; direct cost (ML)'!$AL$280:$AO$283</definedName>
    <definedName name="source_OHDcost_CF_CFO_0506">'[48]OHD &amp; direct cost (ML)'!$L$285:$W$288</definedName>
    <definedName name="source_OHDcost_CF_CFO_0607">'[48]OHD &amp; direct cost (ML)'!$Y$285:$AJ$288</definedName>
    <definedName name="source_OHDcost_CF_CFO_0711">'[48]OHD &amp; direct cost (ML)'!$AL$285:$AO$288</definedName>
    <definedName name="source_OHDcost_NB_business_0506">'[48]OHD &amp; direct cost (ML)'!$L$264:$W$267</definedName>
    <definedName name="source_OHDcost_NB_business_0607">'[48]OHD &amp; direct cost (ML)'!$Y$264:$AJ$267</definedName>
    <definedName name="source_OHDcost_NB_business_0711">'[48]OHD &amp; direct cost (ML)'!$AL$264:$AO$267</definedName>
    <definedName name="source_OHDcost_NB_other_0506">'[48]OHD &amp; direct cost (ML)'!$L$274:$W$277</definedName>
    <definedName name="source_OHDcost_NB_other_0607">'[48]OHD &amp; direct cost (ML)'!$Y$274:$AJ$277</definedName>
    <definedName name="source_OHDcost_NB_other_0711">'[48]OHD &amp; direct cost (ML)'!$AL$274:$AO$277</definedName>
    <definedName name="source_OHDcost_NB_partner_0506">'[48]OHD &amp; direct cost (ML)'!$L$269:$W$272</definedName>
    <definedName name="source_OHDcost_NB_partner_0607">'[48]OHD &amp; direct cost (ML)'!$Y$269:$AJ$272</definedName>
    <definedName name="source_OHDcost_NB_partner_0711">'[48]OHD &amp; direct cost (ML)'!$AL$269:$AO$272</definedName>
    <definedName name="source_OHDcost_SM_CustServ_0506">'[48]OHD &amp; direct cost (ML)'!$L$248:$W$251</definedName>
    <definedName name="source_OHDcost_SM_CustServ_0607">'[48]OHD &amp; direct cost (ML)'!$Y$248:$AJ$251</definedName>
    <definedName name="source_OHDcost_SM_CustServ_0711">'[48]OHD &amp; direct cost (ML)'!$AL$248:$AO$251</definedName>
    <definedName name="source_OHDcost_SM_other_0506">'[48]OHD &amp; direct cost (ML)'!$L$258:$W$261</definedName>
    <definedName name="source_OHDcost_SM_other_0607">'[48]OHD &amp; direct cost (ML)'!$Y$258:$AJ$261</definedName>
    <definedName name="source_OHDcost_SM_other_0711">'[48]OHD &amp; direct cost (ML)'!$AL$258:$AO$261</definedName>
    <definedName name="source_OHDcost_SM_shop_0506">'[48]OHD &amp; direct cost (ML)'!$L$253:$W$256</definedName>
    <definedName name="source_OHDcost_SM_shop_0607">'[48]OHD &amp; direct cost (ML)'!$Y$253:$AJ$256</definedName>
    <definedName name="source_OHDcost_SM_shop_0711">'[48]OHD &amp; direct cost (ML)'!$AL$253:$AO$256</definedName>
    <definedName name="source_otherRev_0506">'[49]PLC Midlevel'!$L$313:$W$313</definedName>
    <definedName name="source_otherRev_06">'[49]PLC Midlevel'!$L$313:$W$313</definedName>
    <definedName name="source_otherRev_0607">'[49]PLC Midlevel'!$Y$313:$AJ$313</definedName>
    <definedName name="source_otherRev_07">'[49]PLC Midlevel'!$Y$313:$AJ$313</definedName>
    <definedName name="source_otherRev_0711">'[49]PLC Midlevel'!$AL$313:$AO$313</definedName>
    <definedName name="source_otherRev_0811">'[49]PLC Midlevel'!$AL$313:$AO$313</definedName>
    <definedName name="source_OWC_CF_0506">'[48]CAPEX input (ML)'!$L$11:$W$14</definedName>
    <definedName name="source_OWC_CF_0607">'[48]CAPEX input (ML)'!$Y$11:$AJ$14</definedName>
    <definedName name="source_OWC_CF_0711">'[48]CAPEX input (ML)'!$AL$11:$AO$14</definedName>
    <definedName name="source_OWC_NB_0506">'[48]CAPEX input (ML)'!$L$35:$W$38</definedName>
    <definedName name="source_OWC_NB_0607">'[48]CAPEX input (ML)'!$Y$35:$AJ$38</definedName>
    <definedName name="source_OWC_NB_0711">'[48]CAPEX input (ML)'!$AL$35:$AO$38</definedName>
    <definedName name="source_OWC_SM_0506">'[48]CAPEX input (ML)'!$L$23:$W$26</definedName>
    <definedName name="source_OWC_SM_0607">'[48]CAPEX input (ML)'!$Y$23:$AJ$26</definedName>
    <definedName name="source_OWC_SM_0711">'[48]CAPEX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'[36]Kostenkalkulation Hotel'!$G$30</definedName>
    <definedName name="target_otherRev_0506">'[49]database PLC High Level'!$L$21:$W$21</definedName>
    <definedName name="target_otherRev_06">'[49]database PLC High Level'!$L$21:$W$21</definedName>
    <definedName name="target_otherRev_0607">'[49]database PLC High Level'!$Y$21:$AJ$21</definedName>
    <definedName name="target_otherRev_07">'[49]database PLC High Level'!$Y$21:$AJ$21</definedName>
    <definedName name="target_otherRev_0711">'[49]database PLC High Level'!$AL$21:$AO$21</definedName>
    <definedName name="target_otherRev_0811">'[49]database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[19]SUMMARY!$J$11</definedName>
    <definedName name="TIMECOD">[19]SUMMARY!$G$11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'[43]Capex Creditors'!#REF!</definedName>
    <definedName name="value_1_PJAHR01">#REF!</definedName>
    <definedName name="value_1_PJAHR01_en">'[41]Eckdaten der Leistungs- Verpfli'!#REF!</definedName>
    <definedName name="value_1_PJUL02">'[43]Capex Creditors'!#REF!</definedName>
    <definedName name="value_1_PQ51">'[44]Lead BS 6156'!#REF!</definedName>
    <definedName name="value_1_PQ54">'[44]Lead BS 6156'!#REF!</definedName>
    <definedName name="value_1_PQJAHRYTD03_en">[50]Vernmögenswerte!#REF!</definedName>
    <definedName name="value_1_PVORJAHR01">#REF!</definedName>
    <definedName name="value_1_PVORJAHR01_en">'[41]Eckdaten der Leistungs- Verpfli'!#REF!</definedName>
    <definedName name="value_1_PVORJAHR02">'[41]Eckdaten der Leistungs- Verpfli'!#REF!</definedName>
    <definedName name="value_1_PVORJAHR02_en">'[41]Eckdaten der Leistungs- Verpfli'!#REF!</definedName>
    <definedName name="value_10_PJAHR01">#REF!</definedName>
    <definedName name="value_10_PJAHR01_en">#REF!</definedName>
    <definedName name="value_10_PQJAHRYTD03_en">[50]Vernmögenswerte!#REF!</definedName>
    <definedName name="value_10_PVORJAHR01">#REF!</definedName>
    <definedName name="value_10_PVORJAHR01_en">#REF!</definedName>
    <definedName name="value_11_PJAHR01">#REF!</definedName>
    <definedName name="value_11_PJAHR01_en">#REF!</definedName>
    <definedName name="value_11_PQJAHRYTD03_en">[50]Vernmögenswerte!#REF!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[50]Vernmögenswerte!#REF!</definedName>
    <definedName name="value_2_PVORJAHR01">#REF!</definedName>
    <definedName name="value_2_PVORJAHR01_en">#REF!</definedName>
    <definedName name="value_3_PJAHR01">#REF!</definedName>
    <definedName name="value_3_PJAHR01_en">#REF!</definedName>
    <definedName name="value_3_PQJAHRYTD03_en">[50]Vernmögenswerte!#REF!</definedName>
    <definedName name="value_3_PVORJAHR01">#REF!</definedName>
    <definedName name="value_3_PVORJAHR01_en">#REF!</definedName>
    <definedName name="value_4_PJAHR01">#REF!</definedName>
    <definedName name="value_4_PJAHR01_en">#REF!</definedName>
    <definedName name="value_4_PQJAHRYTD03_en">[50]Vernmögenswerte!#REF!</definedName>
    <definedName name="value_4_PVORJAHR01">#REF!</definedName>
    <definedName name="value_4_PVORJAHR01_en">#REF!</definedName>
    <definedName name="value_5_PJAHR01">#REF!</definedName>
    <definedName name="value_5_PJAHR01_en">#REF!</definedName>
    <definedName name="value_5_PQJAHRYTD03_en">[50]Vernmögenswerte!#REF!</definedName>
    <definedName name="value_5_PVORJAHR01">#REF!</definedName>
    <definedName name="value_5_PVORJAHR01_en">#REF!</definedName>
    <definedName name="value_6_PJAHR01">#REF!</definedName>
    <definedName name="value_6_PJAHR01_en">#REF!</definedName>
    <definedName name="value_6_PQJAHRYTD03_en">[50]Vernmögenswerte!#REF!</definedName>
    <definedName name="value_6_PVORJAHR01">#REF!</definedName>
    <definedName name="value_6_PVORJAHR01_en">#REF!</definedName>
    <definedName name="value_7_PJAHR01">#REF!</definedName>
    <definedName name="value_7_PJAHR01_en">#REF!</definedName>
    <definedName name="value_7_PQJAHRYTD03_en">[50]Vernmögenswerte!#REF!</definedName>
    <definedName name="value_7_PVORJAHR01">#REF!</definedName>
    <definedName name="value_7_PVORJAHR01_en">#REF!</definedName>
    <definedName name="value_8_PJAHR01">#REF!</definedName>
    <definedName name="value_8_PJAHR01_en">#REF!</definedName>
    <definedName name="value_8_PQJAHRYTD03_en">[50]Vernmögenswerte!#REF!</definedName>
    <definedName name="value_8_PVORJAHR01">#REF!</definedName>
    <definedName name="value_8_PVORJAHR01_en">#REF!</definedName>
    <definedName name="value_9_PJAHR01">#REF!</definedName>
    <definedName name="value_9_PJAHR01_en">#REF!</definedName>
    <definedName name="value_9_PQJAHRYTD03_en">[50]Vernmögenswerte!#REF!</definedName>
    <definedName name="value_9_PVORJAHR01">#REF!</definedName>
    <definedName name="value_9_PVORJAHR01_en">#REF!</definedName>
    <definedName name="vcf" hidden="1">{"'100'!$A$1:$M$83"}</definedName>
    <definedName name="VISTA">[16]Variables!$H$71</definedName>
    <definedName name="VISTA_1">[4]HR!$D$6</definedName>
    <definedName name="VISTA_2">[4]HR!$N$4:$Y$4</definedName>
    <definedName name="VISTA_3">[4]HR!$Z$4:$AK$4</definedName>
    <definedName name="VISTA_4">[4]HR!$AL$4:$AW$4</definedName>
    <definedName name="Vista_5">[4]Revenues!$AX$4:$BI$4</definedName>
    <definedName name="VISTA_MONEDA">[16]Variables!$H$75</definedName>
    <definedName name="VISTAS">[16]Variables!$I$72:$I$73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'[18]EBITDA Bridge'!$C$7</definedName>
    <definedName name="YearStart2">'[18]EBITDA Bridge'!$C$23</definedName>
    <definedName name="YearStart3">'[18]EBITDA Bridge'!$C$39</definedName>
    <definedName name="YearStart4">'[18]EBITDA Bridge'!$C$55</definedName>
    <definedName name="YearStart5">'[18]EBITDA Bridge'!$C$71</definedName>
    <definedName name="YearStart6">'[18]EBITDA Bridge'!$C$87</definedName>
    <definedName name="YearStart7">'[18]EBITDA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'[36]Kostenkalkulation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5" i="5" l="1"/>
  <c r="K35" i="5"/>
  <c r="J35" i="5"/>
  <c r="I35" i="5"/>
  <c r="G35" i="5"/>
  <c r="F35" i="5"/>
  <c r="E35" i="5"/>
  <c r="D35" i="5"/>
  <c r="E34" i="3" l="1"/>
  <c r="D34" i="3"/>
  <c r="E9" i="7" l="1"/>
  <c r="E10" i="7"/>
  <c r="E11" i="7"/>
  <c r="E14" i="7"/>
  <c r="E15" i="7"/>
  <c r="E16" i="7"/>
  <c r="D27" i="5"/>
  <c r="E27" i="5"/>
  <c r="F27" i="5"/>
  <c r="G27" i="5"/>
  <c r="I27" i="5"/>
  <c r="J27" i="5"/>
  <c r="K27" i="5"/>
  <c r="L27" i="5"/>
  <c r="F9" i="3"/>
  <c r="G9" i="3" s="1"/>
  <c r="K9" i="3"/>
  <c r="L9" i="3" s="1"/>
  <c r="F10" i="3"/>
  <c r="G10" i="3" s="1"/>
  <c r="K10" i="3"/>
  <c r="L10" i="3" s="1"/>
  <c r="F11" i="3"/>
  <c r="G11" i="3" s="1"/>
  <c r="K11" i="3"/>
  <c r="L11" i="3" s="1"/>
  <c r="F12" i="3"/>
  <c r="G12" i="3" s="1"/>
  <c r="K12" i="3"/>
  <c r="L12" i="3" s="1"/>
  <c r="F13" i="3"/>
  <c r="G13" i="3" s="1"/>
  <c r="K13" i="3"/>
  <c r="L13" i="3" s="1"/>
  <c r="F14" i="3"/>
  <c r="G14" i="3" s="1"/>
  <c r="K14" i="3"/>
  <c r="L14" i="3" s="1"/>
  <c r="F15" i="3"/>
  <c r="G15" i="3" s="1"/>
  <c r="K15" i="3"/>
  <c r="F16" i="3"/>
  <c r="G16" i="3" s="1"/>
  <c r="K16" i="3"/>
  <c r="L16" i="3" s="1"/>
  <c r="F17" i="3"/>
  <c r="G17" i="3" s="1"/>
  <c r="K17" i="3"/>
  <c r="L17" i="3" s="1"/>
  <c r="F18" i="3"/>
  <c r="G18" i="3" s="1"/>
  <c r="K18" i="3"/>
  <c r="L18" i="3" s="1"/>
  <c r="F19" i="3"/>
  <c r="G19" i="3" s="1"/>
  <c r="K19" i="3"/>
  <c r="L19" i="3" s="1"/>
  <c r="F20" i="3"/>
  <c r="G20" i="3" s="1"/>
  <c r="K20" i="3"/>
  <c r="L20" i="3" s="1"/>
  <c r="F21" i="3"/>
  <c r="G21" i="3" s="1"/>
  <c r="K21" i="3"/>
  <c r="L21" i="3" s="1"/>
  <c r="F22" i="3"/>
  <c r="G22" i="3" s="1"/>
  <c r="K22" i="3"/>
  <c r="L22" i="3" s="1"/>
  <c r="D23" i="3"/>
  <c r="E23" i="3"/>
  <c r="I23" i="3"/>
  <c r="J23" i="3"/>
  <c r="F24" i="3"/>
  <c r="K24" i="3"/>
  <c r="E25" i="3"/>
  <c r="E26" i="3" s="1"/>
  <c r="I25" i="3"/>
  <c r="J25" i="3"/>
  <c r="J26" i="3" s="1"/>
  <c r="F27" i="3"/>
  <c r="G27" i="3" s="1"/>
  <c r="K27" i="3"/>
  <c r="L27" i="3" s="1"/>
  <c r="F28" i="3"/>
  <c r="K28" i="3"/>
  <c r="F29" i="3"/>
  <c r="G29" i="3" s="1"/>
  <c r="K29" i="3"/>
  <c r="L29" i="3" s="1"/>
  <c r="F30" i="3"/>
  <c r="K30" i="3"/>
  <c r="F31" i="3"/>
  <c r="K31" i="3"/>
  <c r="F32" i="3"/>
  <c r="K32" i="3"/>
  <c r="F33" i="3"/>
  <c r="G33" i="3" s="1"/>
  <c r="K33" i="3"/>
  <c r="L33" i="3" s="1"/>
  <c r="F34" i="3"/>
  <c r="K34" i="3"/>
  <c r="F35" i="3"/>
  <c r="G35" i="3" s="1"/>
  <c r="K35" i="3"/>
  <c r="L35" i="3" s="1"/>
  <c r="D36" i="3"/>
  <c r="E36" i="3"/>
  <c r="I36" i="3"/>
  <c r="J36" i="3"/>
  <c r="D37" i="3"/>
  <c r="E37" i="3"/>
  <c r="I37" i="3"/>
  <c r="J37" i="3"/>
  <c r="F38" i="3"/>
  <c r="K38" i="3"/>
  <c r="L38" i="3" s="1"/>
  <c r="F37" i="3" l="1"/>
  <c r="G37" i="3" s="1"/>
  <c r="L23" i="3"/>
  <c r="K37" i="3"/>
  <c r="L37" i="3" s="1"/>
  <c r="K36" i="3"/>
  <c r="G36" i="3"/>
  <c r="F36" i="3"/>
  <c r="K25" i="3"/>
  <c r="L25" i="3" s="1"/>
  <c r="I26" i="3"/>
  <c r="F23" i="3"/>
  <c r="K23" i="3"/>
  <c r="L36" i="3"/>
  <c r="G23" i="3"/>
  <c r="D25" i="3"/>
  <c r="K26" i="3" l="1"/>
  <c r="L26" i="3"/>
  <c r="D26" i="3"/>
  <c r="F25" i="3"/>
  <c r="G25" i="3" s="1"/>
  <c r="G26" i="3" l="1"/>
  <c r="F26" i="3"/>
  <c r="C11" i="8" l="1"/>
  <c r="D11" i="8"/>
  <c r="E11" i="8"/>
  <c r="F11" i="8"/>
  <c r="H11" i="8"/>
  <c r="I11" i="8"/>
  <c r="J11" i="8"/>
  <c r="K11" i="8"/>
</calcChain>
</file>

<file path=xl/sharedStrings.xml><?xml version="1.0" encoding="utf-8"?>
<sst xmlns="http://schemas.openxmlformats.org/spreadsheetml/2006/main" count="181" uniqueCount="119">
  <si>
    <t>TELEFÓNICA DEUTSCHLAND GROUP</t>
  </si>
  <si>
    <t>Disclaimer</t>
  </si>
  <si>
    <t>OIBDA</t>
  </si>
  <si>
    <t>- CapEX (1)</t>
  </si>
  <si>
    <t xml:space="preserve"> = Operating Cashflow (OIBDA-CapEx) (1)</t>
  </si>
  <si>
    <t>Jan - Sept</t>
  </si>
  <si>
    <t>Prepaid</t>
  </si>
  <si>
    <t>Postpaid</t>
  </si>
  <si>
    <t>Postpaid (%)</t>
  </si>
  <si>
    <t>M2M (1)</t>
  </si>
  <si>
    <t>Postpaid churn (%)</t>
  </si>
  <si>
    <t>Q1</t>
  </si>
  <si>
    <t>Q2</t>
  </si>
  <si>
    <t>Q3</t>
  </si>
  <si>
    <t>Q4</t>
  </si>
  <si>
    <t>Telefónica Deutschland Group</t>
  </si>
  <si>
    <t xml:space="preserve">Ungeprüft </t>
  </si>
  <si>
    <t>(In Millionen EUR)</t>
  </si>
  <si>
    <t>Free Cashflow</t>
  </si>
  <si>
    <t>- Leasingzahlungen</t>
  </si>
  <si>
    <t xml:space="preserve"> = Free Cashflow nach Leasingzahlungen</t>
  </si>
  <si>
    <t>Jan - März</t>
  </si>
  <si>
    <t>Jan - Juni</t>
  </si>
  <si>
    <t>Jan - Dez</t>
  </si>
  <si>
    <t>Zum 31. Dezember</t>
  </si>
  <si>
    <t>% Veränd.</t>
  </si>
  <si>
    <t>KONSOLIDIERTE NETTOFINANZSCHULDENENTWICKLUNG</t>
  </si>
  <si>
    <t>A   Liquidität</t>
  </si>
  <si>
    <t>D=C-A-B    Kurzfristige Nettofinanzschulden</t>
  </si>
  <si>
    <t>G=F-E    Langfristige Nettofinanzschulden</t>
  </si>
  <si>
    <t>B   Kurzfristige finanzielle Vermögenswerte (1)</t>
  </si>
  <si>
    <t>C    Kurzfristige Finanzschulden (2)</t>
  </si>
  <si>
    <t>E    Langfristige finanzielle Vermögenswerte (1)</t>
  </si>
  <si>
    <t>F    Langfristige Finanzschulden (2)</t>
  </si>
  <si>
    <t>H=D+G    Nettofinanzschulden (3)</t>
  </si>
  <si>
    <t>HERLEITUNG DES FREE CASHFLOWS</t>
  </si>
  <si>
    <t>+/- Veränderung des Working Capitals</t>
  </si>
  <si>
    <t>+/- (Gewinne) Verluste aus dem Verkauf von Vermögenswerten</t>
  </si>
  <si>
    <t>+/- Einzahlungen aus dem Verkauf von Unternehmen</t>
  </si>
  <si>
    <t>+/- Einzahlungen aus dem Verkauf von Sachanlagen und andere Effekte</t>
  </si>
  <si>
    <t>+ Nettozinszahlungen</t>
  </si>
  <si>
    <t>+/- Ein- / Auszahlungen für finanzielle Vermögenswerte</t>
  </si>
  <si>
    <t>+ Erwerb von Unternehmen abzgl. übernommener Zahlungsmittel</t>
  </si>
  <si>
    <t xml:space="preserve"> = Free Cashflow</t>
  </si>
  <si>
    <t>(1) Exklusive der Zugänge aus Unternehmenszusammenschlüssen und aus aktivierten Finanzierungsleasingverhältnissen.</t>
  </si>
  <si>
    <t>Free Cashflow (in Millionen EUR)</t>
  </si>
  <si>
    <t>Anzahl Aktien (in Millionen)</t>
  </si>
  <si>
    <t>Free Cashflow pro Aktie (in EUR)</t>
  </si>
  <si>
    <t>Veränderung</t>
  </si>
  <si>
    <t>KONZERNGEWINN- UND VERLUSTRECHNUNG &amp; AUSGEWÄHLTE KONZERNFINANZKENNZAHLEN</t>
  </si>
  <si>
    <t>Umsatzerlöse aus Mobilfunk-Hardware</t>
  </si>
  <si>
    <t>Umsatzerlöse aus Festnetz/DSL</t>
  </si>
  <si>
    <t>Sonstige Umsatzerlöse</t>
  </si>
  <si>
    <t>Sonstige Erträge</t>
  </si>
  <si>
    <t>Betriebliche Aufwendungen</t>
  </si>
  <si>
    <t>Materialaufwand und bezogene Leistungen</t>
  </si>
  <si>
    <t>Personalaufwand</t>
  </si>
  <si>
    <t>Wertberichtigung gemäß IFRS 9</t>
  </si>
  <si>
    <t>Sonstige Aufwendungen</t>
  </si>
  <si>
    <t>davon Gruppengebühren</t>
  </si>
  <si>
    <t>OIBDA-Marge</t>
  </si>
  <si>
    <t>OIBDA-Marge bereinigt um Sondereffekte</t>
  </si>
  <si>
    <t>Abschreibungen</t>
  </si>
  <si>
    <t xml:space="preserve">Betriebsergebnis </t>
  </si>
  <si>
    <t>Finanzergebnis</t>
  </si>
  <si>
    <t xml:space="preserve">Ergebnis vor Steuern </t>
  </si>
  <si>
    <t>Ertragsteuern</t>
  </si>
  <si>
    <t>Periodenergebnis</t>
  </si>
  <si>
    <t>Anzahl der Aktien in Millionen zum Stichtag</t>
  </si>
  <si>
    <t>Investitionsquote (CapEx/Sales-Ratio)</t>
  </si>
  <si>
    <t>Operating Cashflow (OIBDA-CapEx)</t>
  </si>
  <si>
    <t>Umsatzerlöse (1)</t>
  </si>
  <si>
    <t>AUSGEWÄHLTE OPERATIVE KENNZAHLEN</t>
  </si>
  <si>
    <t>Ungeprüft</t>
  </si>
  <si>
    <t>Mobilfunk ARPU (in EUR) (1)</t>
  </si>
  <si>
    <t>Breitband ARPU (in EUR) (1)</t>
  </si>
  <si>
    <t>Mobile voice traffic (Mio. Minuten) (2)</t>
  </si>
  <si>
    <t>Mobile data traffic (TB) (3)</t>
  </si>
  <si>
    <t>Mobilfunk churn (%)</t>
  </si>
  <si>
    <t>(1) ARPU (average revenue per user) ist berechnet als monatlicher Quartalsdurchschnitt.</t>
  </si>
  <si>
    <t>(2) Mobile voice traffic ist definiert als Minuten, die auf dem Netz des Unternehmens genutzt werden, sowohl ab- als auch eingehend. Promotional Traffic und Verkehre, die nicht im Zusammenhang mit Mobilfunkkunden des Unternehmens stehen (roaming-in, MVNOs, Verbindungen Dritter und anderer Geschäftskundenanschlüsse), ist ebenfalls berücksichtigt. Das Volumen der Voice Verkehre ist nicht gerundet.</t>
  </si>
  <si>
    <t>(3) Mobile data traffic ist definiert als Terabytes genutzt von Unternehmenskunden, sowohl für Upload als auch Download (1TByte = 10^12 bytes). Promotional Traffic ist inklusive. Traffic, der nicht mit den Mobilfunkkunden des Unternehmens in Bezug steht (roaming-in, MVNOs, interconnection dritter Parteien und andere Geschäftsanschlüsse), ist auch berücksichtigt. Das Volumen der Datenverkehre ist nicht gerundet.</t>
  </si>
  <si>
    <t>ANSCHLÜSSE</t>
  </si>
  <si>
    <t>Mobilfunkanschlüsse</t>
  </si>
  <si>
    <t>Internet und Datenanschlüsse</t>
  </si>
  <si>
    <t>Breitband</t>
  </si>
  <si>
    <t>davon VDSL</t>
  </si>
  <si>
    <t>(1) Beinhaltet eine umsatzneutrale technische Bereinigung der Kundenbasis in Q2 2019.</t>
  </si>
  <si>
    <t>Haftungsausschluss</t>
  </si>
  <si>
    <t xml:space="preserve">Dieses Dokument enthält Aussagen, die vorausschauende Aussagen zur Telefónica Deutschland Holding AG (nachstehend „das Unternehmen“ oder „Telefónica Deutschland“) darstellen, die die derzeitigen Ansichten und Annahmen der Geschäftsführung von Telefónica Deutschland zu zukünftigen Ereignissen widerspiegeln, einschließlich Vorhersagen und Schätzungen und den ihnen zugrunde liegenden Annahmen, Aussagen zu Plänen, Zielen und Erwartungen, die sich unter anderem auf Absicht, Anschauung oder aktuelle Aussichten der Kundenbasis, Schätzungen u. a. zum zukünftigen Wachstum in den unterschiedlichen Geschäftsbereichen und im globalen Geschäft, Marktanteile, Finanzergebnisse und andere Aspekte der Geschäftstätigkeit und der Lage hinsichtlich des Unternehmens beziehen. Die zukunftsbezogenen Aussagen basieren auf gegenwärtigen Plänen, Schätzungen und Prognosen. Die vorausschauenden Aussagen in diesem Dokument können in einigen Fällen anhand der Verwendung von Wörtern wie „erwartet“, „antizipiert“, „beabsichtigt“, „ist der Auffassung“ und ähnlichen Formulierungen oder ihren Verneinungen oder anhand der zukunftsbezogenen Art der Besprechung von Strategien, Plänen oder Absichten erkannt werden. Solche vorausschauenden Aussagen bieten naturgemäß keine Garantie für zukünftige Ergebnisse und unterliegen Risiken und Unsicherheiten, von denen die meisten schwer vorauszusagen sind und die im Allgemeinen außerhalb der Kontrolle von Telefónica Deutschland liegen, sowie anderen wichtigen Faktoren, die dafür sorgen könnten, dass die tatsächlichen Entwicklungen oder Ergebnisse wesentlich von denen abweichen, die in den vorausschauenden Aussagen des Unternehmens ausgedrückt oder impliziert sind. Diese Risiken und Unsicherheiten umfassen die in den von Telefónica Deutschland bei den betreffenden Regulierungsbehörden für Wertpapiermärkte und insbesondere bei der Bundesanstalt für Finanzdienstleistungsaufsicht (BaFin) eingereichten Offenlegungsdokumenten erwähnten oder dargelegten Risiken und Unsicherheiten. Das Unternehmen übernimmt keine Gewähr dafür, dass sich seine Erwartungen oder Ziele erfüllen. 
Analysten und Investoren sowie alle sonstigen Personen oder Körperschaften, die bezüglich der vom Unternehmen ausgegebenen Anteile / Wertpapiere Entscheidungen treffen oder Stellungnahmen erstellen oder bekanntgeben müssen, wird dringend geraten, sich nicht übermäßig auf diese vorausschauenden Aussagen zu verlassen, die allein zum Datum dieses Dokuments Gültigkeit haben. Ergebnisse der Vergangenheit bieten keinen Anhaltspunkt für die zukünftige Entwicklung.
Soweit nicht von Gesetz gefordert, geht Telefónica Deutschland keine Verpflichtung ein, vorausschauende Aussagen zu korrigieren, um auf Ereignisse oder Umstände nach dem Datum dieser Präsentation zu reagieren, darunter Änderungen im Geschäft oder der Strategie von Telefónica Deutschland oder zur Berücksichtigung bei Eintreten unvorhergesehener Ereignisse.
Dieses Dokument enthält ungeprüfte finanzielle Informationen und Ansichten, die Änderungen unterliegen können.
Dieses Dokument enthält zusammengefasste oder ungeprüfte Informationen. 
In diesem Sinne unterliegen diese Informationen allen sonstigen öffentlich verfügbaren Informationen und sind in Verbindung mit diesen zu lesen, gegebenenfalls unter Einbeziehung ausführlicher Offenlegungsdokumente, die von Telefónica Deutschland veröffentlicht wurden.
Weder die Gesellschaft, ihre Tochtergesellschaften oder verbundenen Unternehmen noch deren Vorstand und Geschäftsführer, Arbeitnehmer, Vertreter, Berater oder Vermittler haften für Verluste, die mittelbar oder unmittelbar aus der Verwendung dieses Dokuments oder seines Inhalts oder in anderer Weise im Zusammenhang mit diesem Dokument entstehen. 
Weder dieses Dokument noch die darin enthaltenen Informationen stellen ein Angebot oder eine Einladung zum Kauf, zur Zeichnung, zum Verkauf oder zum Tausch von Anteilen oder Wertpapieren des Unternehmens dar, noch sind sie ein Teil davon oder sollten als solches ausgelegt werden, und sind nicht als Rat oder Empfehlung bezüglich dieser Wertpapiere zu verstehen. Dieses Dokument darf weder vollständig noch in Teilen  als Grundlage oder verlässliche Quelle für Geschäfte oder Verpflichtungen herangezogen werden. 
Diese schriftlichen Unterlagen stellen insbesondere kein Angebot für den Verkauf oder ein Ansuchen eines Angebots zum Erwerb von Wertpapieren in den Vereinigten Staaten, Kanada, Australien, Südafrika oder Japan dar. Wertpapiere dürfen nur nach vorheriger Registrierung gemäß dem US Securities Act von 1933 in seiner jeweils gültigen Fassung oder bei Vorlage einer entsprechenden Ausnahme in den Vereinigten Staaten angeboten oder verkauft werden. Es werden kein Geld, keine Wertpapiere oder andere Gegenleistungen von einer Person in den Vereinigten Staaten erbeten. Falls solche Leistungen als Antwort auf die in diesen schriftlichen Unterlagen enthaltenen Informationen übermittelt werden, werden sie nicht angenommen.
</t>
  </si>
  <si>
    <t>Anschlüsse</t>
  </si>
  <si>
    <t>Konzerngewinn - und Verlustrechnung &amp; Ausgewählte Konzernfinanzkennzahlen</t>
  </si>
  <si>
    <t>Herleitung des Free Cashflows</t>
  </si>
  <si>
    <t>Konsolidierte Nettofinanzschuldenentwicklung</t>
  </si>
  <si>
    <t>Jan -Juni</t>
  </si>
  <si>
    <t>Ergebnis Januar - Dezember 2020</t>
  </si>
  <si>
    <t>(5) Das unverwässerte Ergebnis je Aktie wurde berechnet als Ergebnis nach Steuern dividiert durch die durchschnittliche gewichtete Anzahl der ausgegebenen Stammaktien in Höhe von 2.975 Mio. innerhalb der Berichtsperioden 2020 und 2019.</t>
  </si>
  <si>
    <t>(6) Exklusive der Zugänge aus Unternehmenszusammenschlüssen und aus aktivierten Finanzierungsleasingverhältnissen.</t>
  </si>
  <si>
    <t>(1) Kurzfristige und langfristige finanzielle Vermögenswerte beinhalten noch nicht fällige Handset-Forderungen, sonstige verzinsliche Vermögenswerte, Nettoinvestition (gemäß IFRS 16), die positive Wertentwicklung des Fair Value Hedge für festverzinsliche Finanzschulden sowie ausgegebene Darlehen an Dritte.</t>
  </si>
  <si>
    <t xml:space="preserve">(3) Nettofinanzschulden beinhalten kurz- und langfristige zinstragende Vermögenswerte, zinstragende Finanzverbindlichkeiten und Leasingverbindlichkeiten sowie Zahlungsmittel und Zahlungsmitteläquivalente. </t>
  </si>
  <si>
    <t xml:space="preserve">(2) Kurzfristige und langfristige Finanzschulden beinhalten Leasingverbindlichkeiten, ausgegebene Anleihen, Schuldscheindarlehen und Namensschuldverschreibungen sowie sonstige Darlehen. </t>
  </si>
  <si>
    <t>Jan -Sept</t>
  </si>
  <si>
    <t>1. Januar bis 31. Dezember</t>
  </si>
  <si>
    <t>(1) Beinhaltet im vierten Quartal COVID-19 Effekte in Höhe von 3 Mio. EUR, sowie 72 Mio. EUR für Dez YTD.</t>
  </si>
  <si>
    <t>(2) Beinhaltet im vierten Quartal COVID-19 Effekte in Höhe von 1 Mio. EUR, sowie 63 Mio. EUR für Dez YTD.</t>
  </si>
  <si>
    <t>&gt;100</t>
  </si>
  <si>
    <t>(&gt;100)</t>
  </si>
  <si>
    <t>1. Oktober bis 31.Dezember</t>
  </si>
  <si>
    <t>Umsatzerlöse aus Mobilfunk (2)</t>
  </si>
  <si>
    <t>Umsatzerlöse aus Mobilfunkdienstleistungen (2)</t>
  </si>
  <si>
    <t>Betriebsergebnis vor Abschreibungen (OIBDA) (3)</t>
  </si>
  <si>
    <t>Sondereffekte (4)</t>
  </si>
  <si>
    <t>OIBDA bereinigt um Sondereffekte (3) (4)</t>
  </si>
  <si>
    <t>Unverwässertes Ergebnis je Aktie (in EUR) (5)</t>
  </si>
  <si>
    <t>Ausgewählte operative Kennzahlen</t>
  </si>
  <si>
    <t>CapEx (6)</t>
  </si>
  <si>
    <t xml:space="preserve"> (in Tausend) </t>
  </si>
  <si>
    <r>
      <t xml:space="preserve">(3) Beinhaltet im vierten Quartal COVID-19 Effekte in Höhe von 11 Mio. EUR, sowie 58 Mio. EUR für </t>
    </r>
    <r>
      <rPr>
        <sz val="8"/>
        <color theme="1"/>
        <rFont val="Calibri"/>
        <family val="2"/>
      </rPr>
      <t>Dez YTD.</t>
    </r>
  </si>
  <si>
    <t>(4) Im vierten Quartal 2020 beliefen sich die Sondereffekte auf -11 Mio. EUR an Restrukturierungsaufwendungen. In 2020 betrugen die Sondereffekte +364 Mio. EUR inklusive Nettogewinne aus dem Abgang von Vermögenswerten von +401 Mio. EUR und Restrukturierungsaufwendungen in Höhe von -38 Mio. EUR. Im Vorjahr enthielten die Sondereffekte Restrukturierungsaufwendungen in Höhe von +2 Mio. EUR im vierten Quartal 2019 (-22 Mio. EUR in 2019) und sonstige Aufwendungen in Höhe von -1 Mio. EUR im vierten Quartal 2019 sowie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</si>
</sst>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9]#,##0.0"/>
    <numFmt numFmtId="165" formatCode="0.0%"/>
    <numFmt numFmtId="166" formatCode="#,##0.0,,;\(#,##0.0,,\);\-"/>
    <numFmt numFmtId="167" formatCode="#,##0;\(#,##0\);&quot;–&quot;"/>
    <numFmt numFmtId="168" formatCode="#,##0.00;\(#,##0.00\);&quot;–&quot;"/>
    <numFmt numFmtId="169" formatCode="#,##0,,;\(#,##0,,\);\-"/>
    <numFmt numFmtId="170" formatCode="#,##0.0;\(#,##0.0\);&quot;–&quot;"/>
    <numFmt numFmtId="171" formatCode="#,##0,;\(#,##0,\);\-"/>
  </numFmts>
  <fonts count="35" x14ac:knownFonts="1">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b/>
      <sz val="9"/>
      <name val="Calibri"/>
      <family val="2"/>
      <scheme val="minor"/>
    </font>
    <font>
      <sz val="9"/>
      <name val="Calibri"/>
      <family val="2"/>
      <scheme val="minor"/>
    </font>
    <font>
      <i/>
      <sz val="9"/>
      <name val="Calibri"/>
      <family val="2"/>
      <scheme val="minor"/>
    </font>
    <font>
      <b/>
      <sz val="9"/>
      <color indexed="8"/>
      <name val="Calibri"/>
      <family val="2"/>
    </font>
    <font>
      <b/>
      <sz val="9"/>
      <color indexed="40"/>
      <name val="Calibri"/>
      <family val="2"/>
    </font>
    <font>
      <sz val="10"/>
      <color theme="1"/>
      <name val="Calibri"/>
      <family val="2"/>
      <scheme val="minor"/>
    </font>
    <font>
      <sz val="9"/>
      <color indexed="40"/>
      <name val="Calibri"/>
      <family val="2"/>
    </font>
    <font>
      <sz val="10"/>
      <color indexed="8"/>
      <name val="Calibri"/>
      <family val="2"/>
    </font>
    <font>
      <i/>
      <sz val="8"/>
      <color indexed="8"/>
      <name val="Calibri"/>
      <family val="2"/>
    </font>
    <font>
      <sz val="8"/>
      <name val="Calibri"/>
      <family val="2"/>
    </font>
    <font>
      <sz val="11"/>
      <color rgb="FFFF0000"/>
      <name val="Calibri"/>
      <family val="2"/>
      <scheme val="minor"/>
    </font>
    <font>
      <sz val="8"/>
      <name val="Calibri"/>
      <family val="2"/>
      <scheme val="minor"/>
    </font>
    <font>
      <sz val="11"/>
      <name val="Calibri"/>
      <family val="2"/>
      <scheme val="minor"/>
    </font>
    <font>
      <sz val="9"/>
      <name val="Calibri"/>
      <family val="2"/>
    </font>
    <font>
      <b/>
      <sz val="9"/>
      <name val="Calibri"/>
      <family val="2"/>
    </font>
    <font>
      <sz val="9"/>
      <color indexed="8"/>
      <name val="Calibri"/>
      <family val="2"/>
    </font>
    <font>
      <sz val="8"/>
      <color theme="1"/>
      <name val="Calibri"/>
      <family val="2"/>
      <scheme val="minor"/>
    </font>
    <font>
      <i/>
      <sz val="8"/>
      <color theme="1"/>
      <name val="Calibri"/>
      <family val="2"/>
      <scheme val="minor"/>
    </font>
    <font>
      <b/>
      <sz val="9"/>
      <color rgb="FF00B0F0"/>
      <name val="Calibri"/>
      <family val="2"/>
      <scheme val="minor"/>
    </font>
    <font>
      <sz val="2"/>
      <color theme="1"/>
      <name val="Calibri"/>
      <family val="2"/>
      <scheme val="minor"/>
    </font>
    <font>
      <i/>
      <sz val="8"/>
      <name val="Calibri"/>
      <family val="2"/>
    </font>
    <font>
      <sz val="11"/>
      <color indexed="8"/>
      <name val="Calibri"/>
      <family val="2"/>
    </font>
    <font>
      <sz val="8"/>
      <color indexed="8"/>
      <name val="Calibri"/>
      <family val="2"/>
    </font>
    <font>
      <sz val="10"/>
      <name val="Verdana"/>
      <family val="2"/>
    </font>
    <font>
      <sz val="22"/>
      <color rgb="FF043F52"/>
      <name val="Arial"/>
      <family val="2"/>
    </font>
    <font>
      <b/>
      <sz val="16"/>
      <color rgb="FF61B8CD"/>
      <name val="Arial"/>
      <family val="2"/>
    </font>
    <font>
      <sz val="10"/>
      <color rgb="FF043F52"/>
      <name val="Arial"/>
      <family val="2"/>
    </font>
    <font>
      <u/>
      <sz val="11"/>
      <color theme="10"/>
      <name val="Calibri"/>
      <family val="2"/>
      <scheme val="minor"/>
    </font>
    <font>
      <sz val="10"/>
      <name val="Calibri"/>
      <family val="2"/>
    </font>
    <font>
      <b/>
      <sz val="10"/>
      <color theme="1"/>
      <name val="Calibri"/>
      <family val="2"/>
      <scheme val="minor"/>
    </font>
    <font>
      <sz val="8"/>
      <color theme="1"/>
      <name val="Calibri"/>
      <family val="2"/>
    </font>
  </fonts>
  <fills count="8">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rgb="FFFFFFFF"/>
        <bgColor indexed="64"/>
      </patternFill>
    </fill>
  </fills>
  <borders count="7">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thin">
        <color theme="8"/>
      </bottom>
      <diagonal/>
    </border>
  </borders>
  <cellStyleXfs count="15">
    <xf numFmtId="0" fontId="0" fillId="0" borderId="0"/>
    <xf numFmtId="164"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4" fontId="3" fillId="0" borderId="0"/>
    <xf numFmtId="0" fontId="1" fillId="0" borderId="0"/>
    <xf numFmtId="9" fontId="1" fillId="0" borderId="0"/>
    <xf numFmtId="164" fontId="1" fillId="0" borderId="0"/>
    <xf numFmtId="164" fontId="1" fillId="0" borderId="0"/>
    <xf numFmtId="0" fontId="1" fillId="0" borderId="0"/>
    <xf numFmtId="0" fontId="1" fillId="0" borderId="0"/>
    <xf numFmtId="9" fontId="1" fillId="0" borderId="0"/>
    <xf numFmtId="0" fontId="27" fillId="0" borderId="0"/>
    <xf numFmtId="0" fontId="31" fillId="0" borderId="0" applyNumberFormat="0" applyFill="0" applyBorder="0" applyAlignment="0" applyProtection="0"/>
    <xf numFmtId="0" fontId="1" fillId="0" borderId="0"/>
  </cellStyleXfs>
  <cellXfs count="194">
    <xf numFmtId="0" fontId="0" fillId="0" borderId="0" xfId="0"/>
    <xf numFmtId="49" fontId="0" fillId="0" borderId="0" xfId="0" quotePrefix="1" applyNumberFormat="1"/>
    <xf numFmtId="0" fontId="4" fillId="4" borderId="3" xfId="5" applyFont="1" applyFill="1" applyBorder="1" applyAlignment="1">
      <alignment horizontal="left" vertical="center"/>
    </xf>
    <xf numFmtId="0" fontId="4" fillId="4" borderId="3" xfId="5" applyFont="1" applyFill="1" applyBorder="1" applyAlignment="1">
      <alignment horizontal="left" vertical="center" indent="1"/>
    </xf>
    <xf numFmtId="0" fontId="5" fillId="4" borderId="3" xfId="5" applyFont="1" applyFill="1" applyBorder="1" applyAlignment="1">
      <alignment horizontal="left" vertical="center" indent="2"/>
    </xf>
    <xf numFmtId="0" fontId="6" fillId="4" borderId="4" xfId="5" applyFont="1" applyFill="1" applyBorder="1" applyAlignment="1">
      <alignment vertical="center"/>
    </xf>
    <xf numFmtId="0" fontId="5" fillId="4" borderId="4" xfId="5" applyFont="1" applyFill="1" applyBorder="1" applyAlignment="1">
      <alignment vertical="center" wrapText="1"/>
    </xf>
    <xf numFmtId="0" fontId="5" fillId="4" borderId="3" xfId="5" applyFont="1" applyFill="1" applyBorder="1" applyAlignment="1">
      <alignment horizontal="left" vertical="center"/>
    </xf>
    <xf numFmtId="0" fontId="4" fillId="4" borderId="4" xfId="5" applyFont="1" applyFill="1" applyBorder="1" applyAlignment="1">
      <alignment vertical="center" wrapText="1"/>
    </xf>
    <xf numFmtId="0" fontId="5" fillId="4" borderId="3" xfId="5" applyFont="1" applyFill="1" applyBorder="1" applyAlignment="1">
      <alignment vertical="center" wrapText="1"/>
    </xf>
    <xf numFmtId="0" fontId="7" fillId="4" borderId="5" xfId="5" applyFont="1" applyFill="1" applyBorder="1" applyAlignment="1">
      <alignment horizontal="left" vertical="center" wrapText="1"/>
    </xf>
    <xf numFmtId="0" fontId="8" fillId="5" borderId="4" xfId="5" applyFont="1" applyFill="1" applyBorder="1" applyAlignment="1">
      <alignment horizontal="center" vertical="center"/>
    </xf>
    <xf numFmtId="0" fontId="8" fillId="6" borderId="4" xfId="5" applyFont="1" applyFill="1" applyBorder="1" applyAlignment="1">
      <alignment horizontal="center" vertical="center"/>
    </xf>
    <xf numFmtId="0" fontId="8" fillId="6" borderId="4" xfId="5" quotePrefix="1" applyFont="1" applyFill="1" applyBorder="1" applyAlignment="1">
      <alignment horizontal="right" vertical="center"/>
    </xf>
    <xf numFmtId="168" fontId="5" fillId="5" borderId="3" xfId="5" applyNumberFormat="1" applyFont="1" applyFill="1" applyBorder="1" applyAlignment="1">
      <alignment horizontal="right" vertical="center"/>
    </xf>
    <xf numFmtId="0" fontId="4" fillId="4" borderId="0" xfId="5" quotePrefix="1" applyFont="1" applyFill="1" applyAlignment="1">
      <alignment vertical="center" wrapText="1"/>
    </xf>
    <xf numFmtId="165" fontId="4" fillId="4" borderId="3" xfId="5" applyNumberFormat="1" applyFont="1" applyFill="1" applyBorder="1" applyAlignment="1">
      <alignment horizontal="right" vertical="center"/>
    </xf>
    <xf numFmtId="165" fontId="5" fillId="5" borderId="3" xfId="5" applyNumberFormat="1" applyFont="1" applyFill="1" applyBorder="1" applyAlignment="1">
      <alignment horizontal="right" vertical="center"/>
    </xf>
    <xf numFmtId="0" fontId="11" fillId="7" borderId="0" xfId="5" applyFont="1" applyFill="1" applyAlignment="1">
      <alignment vertical="center"/>
    </xf>
    <xf numFmtId="0" fontId="9" fillId="5" borderId="0" xfId="5" applyFont="1" applyFill="1" applyAlignment="1">
      <alignment vertical="center"/>
    </xf>
    <xf numFmtId="0" fontId="12" fillId="7" borderId="0" xfId="5" applyFont="1" applyFill="1" applyAlignment="1">
      <alignment horizontal="left" vertical="center" indent="1"/>
    </xf>
    <xf numFmtId="0" fontId="10" fillId="6" borderId="0" xfId="5" applyFont="1" applyFill="1" applyAlignment="1">
      <alignment vertical="center"/>
    </xf>
    <xf numFmtId="0" fontId="10" fillId="6" borderId="4" xfId="5" applyFont="1" applyFill="1" applyBorder="1" applyAlignment="1">
      <alignment vertical="center"/>
    </xf>
    <xf numFmtId="0" fontId="4" fillId="4" borderId="3" xfId="5" quotePrefix="1" applyFont="1" applyFill="1" applyBorder="1" applyAlignment="1">
      <alignment horizontal="left" vertical="center"/>
    </xf>
    <xf numFmtId="0" fontId="4" fillId="4" borderId="3" xfId="5" quotePrefix="1" applyFont="1" applyFill="1" applyBorder="1" applyAlignment="1">
      <alignment horizontal="left" vertical="center" indent="1"/>
    </xf>
    <xf numFmtId="0" fontId="5" fillId="4" borderId="3" xfId="5" quotePrefix="1" applyFont="1" applyFill="1" applyBorder="1" applyAlignment="1">
      <alignment horizontal="left" vertical="center" indent="2"/>
    </xf>
    <xf numFmtId="0" fontId="5" fillId="4" borderId="3" xfId="5" quotePrefix="1" applyFont="1" applyFill="1" applyBorder="1" applyAlignment="1">
      <alignment vertical="center" wrapText="1"/>
    </xf>
    <xf numFmtId="0" fontId="7" fillId="4" borderId="5" xfId="5" quotePrefix="1" applyFont="1" applyFill="1" applyBorder="1" applyAlignment="1">
      <alignment horizontal="left" vertical="center" wrapText="1"/>
    </xf>
    <xf numFmtId="165" fontId="4" fillId="5" borderId="3" xfId="5" applyNumberFormat="1" applyFont="1" applyFill="1" applyBorder="1" applyAlignment="1">
      <alignment horizontal="right" vertical="center"/>
    </xf>
    <xf numFmtId="165" fontId="5" fillId="4" borderId="3" xfId="5" applyNumberFormat="1" applyFont="1" applyFill="1" applyBorder="1" applyAlignment="1">
      <alignment horizontal="right" vertical="center"/>
    </xf>
    <xf numFmtId="168" fontId="5" fillId="4" borderId="3" xfId="5" applyNumberFormat="1" applyFont="1" applyFill="1" applyBorder="1" applyAlignment="1">
      <alignment horizontal="right" vertical="center"/>
    </xf>
    <xf numFmtId="166" fontId="5" fillId="5" borderId="3" xfId="5" applyNumberFormat="1" applyFont="1" applyFill="1" applyBorder="1" applyAlignment="1">
      <alignment horizontal="right" vertical="center"/>
    </xf>
    <xf numFmtId="166" fontId="5" fillId="4" borderId="3" xfId="5" applyNumberFormat="1" applyFont="1" applyFill="1" applyBorder="1" applyAlignment="1">
      <alignment horizontal="right" vertical="center"/>
    </xf>
    <xf numFmtId="169" fontId="0" fillId="0" borderId="0" xfId="0" applyNumberFormat="1"/>
    <xf numFmtId="169" fontId="11" fillId="7" borderId="0" xfId="5" applyNumberFormat="1" applyFont="1" applyFill="1" applyAlignment="1">
      <alignment vertical="center"/>
    </xf>
    <xf numFmtId="169" fontId="9" fillId="5" borderId="0" xfId="5" applyNumberFormat="1" applyFont="1" applyFill="1" applyAlignment="1">
      <alignment vertical="center"/>
    </xf>
    <xf numFmtId="169" fontId="12" fillId="7" borderId="0" xfId="5" applyNumberFormat="1" applyFont="1" applyFill="1" applyAlignment="1">
      <alignment horizontal="left" vertical="center" indent="1"/>
    </xf>
    <xf numFmtId="169" fontId="8" fillId="6" borderId="4" xfId="5" quotePrefix="1" applyNumberFormat="1" applyFont="1" applyFill="1" applyBorder="1" applyAlignment="1">
      <alignment horizontal="right" vertical="center"/>
    </xf>
    <xf numFmtId="169" fontId="10" fillId="6" borderId="4" xfId="5" applyNumberFormat="1" applyFont="1" applyFill="1" applyBorder="1" applyAlignment="1">
      <alignment vertical="center"/>
    </xf>
    <xf numFmtId="169" fontId="4" fillId="4" borderId="3" xfId="5" applyNumberFormat="1" applyFont="1" applyFill="1" applyBorder="1" applyAlignment="1">
      <alignment horizontal="right" vertical="center"/>
    </xf>
    <xf numFmtId="169" fontId="5" fillId="4" borderId="3" xfId="5" applyNumberFormat="1" applyFont="1" applyFill="1" applyBorder="1" applyAlignment="1">
      <alignment horizontal="right" vertical="center"/>
    </xf>
    <xf numFmtId="0" fontId="14" fillId="5" borderId="0" xfId="5" applyFont="1" applyFill="1"/>
    <xf numFmtId="0" fontId="11" fillId="7" borderId="0" xfId="5" applyFont="1" applyFill="1"/>
    <xf numFmtId="0" fontId="12" fillId="7" borderId="0" xfId="5" applyFont="1" applyFill="1" applyAlignment="1">
      <alignment horizontal="left" indent="1"/>
    </xf>
    <xf numFmtId="0" fontId="10" fillId="6" borderId="0" xfId="5" applyFont="1" applyFill="1"/>
    <xf numFmtId="0" fontId="8" fillId="6" borderId="4" xfId="5" applyFont="1" applyFill="1" applyBorder="1"/>
    <xf numFmtId="0" fontId="10" fillId="6" borderId="4" xfId="5" applyFont="1" applyFill="1" applyBorder="1"/>
    <xf numFmtId="0" fontId="4" fillId="4" borderId="3" xfId="5" applyFont="1" applyFill="1" applyBorder="1" applyAlignment="1">
      <alignment vertical="center"/>
    </xf>
    <xf numFmtId="0" fontId="17" fillId="4" borderId="3" xfId="5" quotePrefix="1" applyFont="1" applyFill="1" applyBorder="1" applyAlignment="1">
      <alignment horizontal="left" vertical="center"/>
    </xf>
    <xf numFmtId="0" fontId="5" fillId="4" borderId="3" xfId="5" quotePrefix="1" applyFont="1" applyFill="1" applyBorder="1" applyAlignment="1">
      <alignment horizontal="left" vertical="center"/>
    </xf>
    <xf numFmtId="166" fontId="8" fillId="6" borderId="4" xfId="5" applyNumberFormat="1" applyFont="1" applyFill="1" applyBorder="1" applyAlignment="1">
      <alignment horizontal="center" vertical="center"/>
    </xf>
    <xf numFmtId="166" fontId="8" fillId="5" borderId="4" xfId="5" applyNumberFormat="1" applyFont="1" applyFill="1" applyBorder="1" applyAlignment="1">
      <alignment horizontal="center" vertical="center"/>
    </xf>
    <xf numFmtId="169" fontId="18" fillId="6" borderId="3" xfId="5" applyNumberFormat="1" applyFont="1" applyFill="1" applyBorder="1" applyAlignment="1">
      <alignment vertical="center"/>
    </xf>
    <xf numFmtId="169" fontId="18" fillId="5" borderId="3" xfId="5" applyNumberFormat="1" applyFont="1" applyFill="1" applyBorder="1" applyAlignment="1">
      <alignment vertical="center"/>
    </xf>
    <xf numFmtId="169" fontId="17" fillId="6" borderId="3" xfId="5" applyNumberFormat="1" applyFont="1" applyFill="1" applyBorder="1" applyAlignment="1">
      <alignment vertical="center"/>
    </xf>
    <xf numFmtId="169" fontId="17" fillId="5" borderId="3" xfId="5" applyNumberFormat="1" applyFont="1" applyFill="1" applyBorder="1" applyAlignment="1">
      <alignment vertical="center"/>
    </xf>
    <xf numFmtId="169" fontId="4" fillId="5" borderId="3" xfId="5" applyNumberFormat="1" applyFont="1" applyFill="1" applyBorder="1" applyAlignment="1">
      <alignment horizontal="right" vertical="center"/>
    </xf>
    <xf numFmtId="169" fontId="5" fillId="5" borderId="3" xfId="5" applyNumberFormat="1" applyFont="1" applyFill="1" applyBorder="1" applyAlignment="1">
      <alignment horizontal="right" vertical="center"/>
    </xf>
    <xf numFmtId="168" fontId="17" fillId="6" borderId="3" xfId="5" applyNumberFormat="1" applyFont="1" applyFill="1" applyBorder="1" applyAlignment="1">
      <alignment vertical="center"/>
    </xf>
    <xf numFmtId="168" fontId="17" fillId="0" borderId="3" xfId="5" applyNumberFormat="1" applyFont="1" applyFill="1" applyBorder="1" applyAlignment="1">
      <alignment vertical="center"/>
    </xf>
    <xf numFmtId="0" fontId="10" fillId="6" borderId="0" xfId="9" applyFont="1" applyFill="1"/>
    <xf numFmtId="0" fontId="8" fillId="6" borderId="4" xfId="9" applyFont="1" applyFill="1" applyBorder="1"/>
    <xf numFmtId="0" fontId="11" fillId="7" borderId="0" xfId="9" applyFont="1" applyFill="1"/>
    <xf numFmtId="0" fontId="12" fillId="7" borderId="0" xfId="9" applyFont="1" applyFill="1" applyAlignment="1">
      <alignment horizontal="left" indent="1"/>
    </xf>
    <xf numFmtId="169" fontId="18" fillId="6" borderId="3" xfId="9" applyNumberFormat="1" applyFont="1" applyFill="1" applyBorder="1" applyAlignment="1">
      <alignment vertical="center"/>
    </xf>
    <xf numFmtId="169" fontId="18" fillId="5" borderId="3" xfId="9" applyNumberFormat="1" applyFont="1" applyFill="1" applyBorder="1" applyAlignment="1">
      <alignment vertical="center"/>
    </xf>
    <xf numFmtId="169" fontId="17" fillId="6" borderId="3" xfId="9" applyNumberFormat="1" applyFont="1" applyFill="1" applyBorder="1" applyAlignment="1">
      <alignment vertical="center"/>
    </xf>
    <xf numFmtId="169" fontId="17" fillId="5" borderId="3" xfId="9" applyNumberFormat="1" applyFont="1" applyFill="1" applyBorder="1" applyAlignment="1">
      <alignment vertical="center"/>
    </xf>
    <xf numFmtId="0" fontId="8" fillId="6" borderId="0" xfId="9" applyFont="1" applyFill="1" applyBorder="1"/>
    <xf numFmtId="0" fontId="18" fillId="6" borderId="3" xfId="9" applyFont="1" applyFill="1" applyBorder="1" applyAlignment="1">
      <alignment horizontal="left" vertical="center"/>
    </xf>
    <xf numFmtId="0" fontId="18" fillId="6" borderId="3" xfId="9" applyFont="1" applyFill="1" applyBorder="1" applyAlignment="1">
      <alignment vertical="center"/>
    </xf>
    <xf numFmtId="0" fontId="8" fillId="6" borderId="4" xfId="9" applyFont="1" applyFill="1" applyBorder="1" applyAlignment="1">
      <alignment horizontal="right" vertical="center"/>
    </xf>
    <xf numFmtId="170" fontId="18" fillId="6" borderId="3" xfId="9" applyNumberFormat="1" applyFont="1" applyFill="1" applyBorder="1" applyAlignment="1">
      <alignment horizontal="right" vertical="center"/>
    </xf>
    <xf numFmtId="0" fontId="8" fillId="6" borderId="4" xfId="9" quotePrefix="1" applyFont="1" applyFill="1" applyBorder="1" applyAlignment="1">
      <alignment horizontal="right"/>
    </xf>
    <xf numFmtId="0" fontId="18" fillId="6" borderId="3" xfId="9" quotePrefix="1" applyFont="1" applyFill="1" applyBorder="1" applyAlignment="1">
      <alignment horizontal="left" vertical="center"/>
    </xf>
    <xf numFmtId="0" fontId="18" fillId="6" borderId="3" xfId="9" quotePrefix="1" applyFont="1" applyFill="1" applyBorder="1" applyAlignment="1">
      <alignment vertical="center"/>
    </xf>
    <xf numFmtId="169" fontId="18" fillId="7" borderId="3" xfId="9" applyNumberFormat="1" applyFont="1" applyFill="1" applyBorder="1" applyAlignment="1">
      <alignment horizontal="right" vertical="center"/>
    </xf>
    <xf numFmtId="169" fontId="18" fillId="6" borderId="3" xfId="9" applyNumberFormat="1" applyFont="1" applyFill="1" applyBorder="1" applyAlignment="1">
      <alignment horizontal="right" vertical="center"/>
    </xf>
    <xf numFmtId="170" fontId="4" fillId="4" borderId="3" xfId="5" applyNumberFormat="1" applyFont="1" applyFill="1" applyBorder="1" applyAlignment="1">
      <alignment horizontal="right" vertical="center"/>
    </xf>
    <xf numFmtId="0" fontId="8" fillId="0" borderId="4" xfId="5" applyFont="1" applyFill="1" applyBorder="1" applyAlignment="1">
      <alignment horizontal="center" vertical="center"/>
    </xf>
    <xf numFmtId="0" fontId="9" fillId="5" borderId="0" xfId="5" applyFont="1" applyFill="1"/>
    <xf numFmtId="0" fontId="21" fillId="5" borderId="0" xfId="5" applyFont="1" applyFill="1" applyAlignment="1">
      <alignment horizontal="left" indent="1"/>
    </xf>
    <xf numFmtId="0" fontId="22" fillId="4" borderId="4" xfId="5" applyFont="1" applyFill="1" applyBorder="1"/>
    <xf numFmtId="0" fontId="5" fillId="4" borderId="3" xfId="5" applyFont="1" applyFill="1" applyBorder="1" applyAlignment="1">
      <alignment horizontal="left" vertical="center" indent="1"/>
    </xf>
    <xf numFmtId="0" fontId="6" fillId="4" borderId="3" xfId="5" applyFont="1" applyFill="1" applyBorder="1" applyAlignment="1">
      <alignment horizontal="left" vertical="center" indent="2"/>
    </xf>
    <xf numFmtId="0" fontId="4" fillId="5" borderId="0" xfId="5" applyFont="1" applyFill="1"/>
    <xf numFmtId="165" fontId="6" fillId="4" borderId="3" xfId="11" applyNumberFormat="1" applyFont="1" applyFill="1" applyBorder="1" applyAlignment="1">
      <alignment horizontal="right" vertical="center"/>
    </xf>
    <xf numFmtId="165" fontId="6" fillId="5" borderId="3" xfId="11" applyNumberFormat="1" applyFont="1" applyFill="1" applyBorder="1" applyAlignment="1">
      <alignment horizontal="right" vertical="center"/>
    </xf>
    <xf numFmtId="0" fontId="5" fillId="4" borderId="3" xfId="5" quotePrefix="1" applyFont="1" applyFill="1" applyBorder="1" applyAlignment="1">
      <alignment horizontal="left" vertical="center" indent="1"/>
    </xf>
    <xf numFmtId="0" fontId="24" fillId="7" borderId="0" xfId="5" applyFont="1" applyFill="1" applyAlignment="1">
      <alignment horizontal="left" vertical="center" indent="1"/>
    </xf>
    <xf numFmtId="0" fontId="18" fillId="6" borderId="3" xfId="5" applyFont="1" applyFill="1" applyBorder="1" applyAlignment="1">
      <alignment horizontal="left" vertical="center"/>
    </xf>
    <xf numFmtId="0" fontId="17" fillId="6" borderId="3" xfId="5" applyFont="1" applyFill="1" applyBorder="1" applyAlignment="1">
      <alignment horizontal="left" vertical="center" indent="2"/>
    </xf>
    <xf numFmtId="0" fontId="8" fillId="7" borderId="0" xfId="5" applyFont="1" applyFill="1"/>
    <xf numFmtId="170" fontId="18" fillId="6" borderId="3" xfId="5" applyNumberFormat="1" applyFont="1" applyFill="1" applyBorder="1" applyAlignment="1">
      <alignment horizontal="right" vertical="center"/>
    </xf>
    <xf numFmtId="170" fontId="18" fillId="7" borderId="3" xfId="5" applyNumberFormat="1" applyFont="1" applyFill="1" applyBorder="1" applyAlignment="1">
      <alignment horizontal="right" vertical="center"/>
    </xf>
    <xf numFmtId="170" fontId="17" fillId="6" borderId="3" xfId="5" applyNumberFormat="1" applyFont="1" applyFill="1" applyBorder="1" applyAlignment="1">
      <alignment horizontal="right" vertical="center"/>
    </xf>
    <xf numFmtId="170" fontId="17" fillId="7" borderId="3" xfId="5" applyNumberFormat="1" applyFont="1" applyFill="1" applyBorder="1" applyAlignment="1">
      <alignment horizontal="right" vertical="center"/>
    </xf>
    <xf numFmtId="0" fontId="19" fillId="7" borderId="0" xfId="5" applyFont="1" applyFill="1"/>
    <xf numFmtId="167" fontId="17" fillId="6" borderId="3" xfId="5" applyNumberFormat="1" applyFont="1" applyFill="1" applyBorder="1" applyAlignment="1">
      <alignment horizontal="right" vertical="center"/>
    </xf>
    <xf numFmtId="167" fontId="17" fillId="0" borderId="3" xfId="5" applyNumberFormat="1" applyFont="1" applyBorder="1" applyAlignment="1">
      <alignment horizontal="right" vertical="center"/>
    </xf>
    <xf numFmtId="165" fontId="18" fillId="6" borderId="3" xfId="5" applyNumberFormat="1" applyFont="1" applyFill="1" applyBorder="1" applyAlignment="1">
      <alignment horizontal="right" vertical="center"/>
    </xf>
    <xf numFmtId="165" fontId="18" fillId="7" borderId="3" xfId="5" applyNumberFormat="1" applyFont="1" applyFill="1" applyBorder="1" applyAlignment="1">
      <alignment horizontal="right" vertical="center"/>
    </xf>
    <xf numFmtId="165" fontId="17" fillId="6" borderId="3" xfId="5" applyNumberFormat="1" applyFont="1" applyFill="1" applyBorder="1" applyAlignment="1">
      <alignment horizontal="right" vertical="center"/>
    </xf>
    <xf numFmtId="165" fontId="17" fillId="7" borderId="3" xfId="5" applyNumberFormat="1" applyFont="1" applyFill="1" applyBorder="1" applyAlignment="1">
      <alignment horizontal="right" vertical="center"/>
    </xf>
    <xf numFmtId="0" fontId="8" fillId="6" borderId="4" xfId="5" applyFont="1" applyFill="1" applyBorder="1" applyAlignment="1">
      <alignment horizontal="center" vertical="center"/>
    </xf>
    <xf numFmtId="0" fontId="31" fillId="0" borderId="0" xfId="13"/>
    <xf numFmtId="0" fontId="32" fillId="0" borderId="0" xfId="5" applyFont="1"/>
    <xf numFmtId="0" fontId="5" fillId="4" borderId="3" xfId="5" applyFont="1" applyFill="1" applyBorder="1" applyAlignment="1">
      <alignment horizontal="left" vertical="center" wrapText="1"/>
    </xf>
    <xf numFmtId="0" fontId="5" fillId="4" borderId="3" xfId="5" applyFont="1" applyFill="1" applyBorder="1" applyAlignment="1">
      <alignment vertical="center"/>
    </xf>
    <xf numFmtId="4" fontId="8" fillId="6" borderId="4" xfId="5" applyNumberFormat="1" applyFont="1" applyFill="1" applyBorder="1" applyAlignment="1">
      <alignment horizontal="center" vertical="center"/>
    </xf>
    <xf numFmtId="0" fontId="5" fillId="4" borderId="4" xfId="5" applyFont="1" applyFill="1" applyBorder="1" applyAlignment="1">
      <alignment horizontal="left" vertical="center" indent="3"/>
    </xf>
    <xf numFmtId="0" fontId="19" fillId="4" borderId="3" xfId="5" applyFont="1" applyFill="1" applyBorder="1" applyAlignment="1">
      <alignment horizontal="left" vertical="center" wrapText="1"/>
    </xf>
    <xf numFmtId="0" fontId="4" fillId="4" borderId="3" xfId="5" applyFont="1" applyFill="1" applyBorder="1" applyAlignment="1">
      <alignment vertical="center" wrapText="1"/>
    </xf>
    <xf numFmtId="0" fontId="13" fillId="5" borderId="0" xfId="5" applyFont="1" applyFill="1" applyAlignment="1">
      <alignment vertical="center" wrapText="1"/>
    </xf>
    <xf numFmtId="0" fontId="19" fillId="4" borderId="3" xfId="5" quotePrefix="1" applyFont="1" applyFill="1" applyBorder="1" applyAlignment="1">
      <alignment horizontal="left" vertical="center" wrapText="1"/>
    </xf>
    <xf numFmtId="0" fontId="33" fillId="5" borderId="0" xfId="5" applyFont="1" applyFill="1" applyProtection="1">
      <protection locked="0"/>
    </xf>
    <xf numFmtId="0" fontId="20" fillId="5" borderId="0" xfId="5" applyFont="1" applyFill="1" applyAlignment="1" applyProtection="1">
      <alignment horizontal="left" vertical="top" wrapText="1"/>
      <protection locked="0"/>
    </xf>
    <xf numFmtId="0" fontId="28" fillId="0" borderId="0" xfId="12" applyFont="1"/>
    <xf numFmtId="0" fontId="8" fillId="6" borderId="4" xfId="5" quotePrefix="1" applyFont="1" applyFill="1" applyBorder="1" applyAlignment="1">
      <alignment horizontal="center" vertical="center"/>
    </xf>
    <xf numFmtId="0" fontId="8" fillId="7" borderId="4" xfId="5" quotePrefix="1" applyFont="1" applyFill="1" applyBorder="1" applyAlignment="1">
      <alignment horizontal="center" vertical="center"/>
    </xf>
    <xf numFmtId="0" fontId="18" fillId="6" borderId="3" xfId="5" quotePrefix="1" applyFont="1" applyFill="1" applyBorder="1" applyAlignment="1">
      <alignment horizontal="left" vertical="center"/>
    </xf>
    <xf numFmtId="0" fontId="17" fillId="6" borderId="3" xfId="5" quotePrefix="1" applyFont="1" applyFill="1" applyBorder="1" applyAlignment="1">
      <alignment horizontal="left" vertical="center"/>
    </xf>
    <xf numFmtId="0" fontId="8" fillId="6" borderId="4" xfId="5" applyFont="1" applyFill="1" applyBorder="1" applyAlignment="1">
      <alignment horizontal="center" vertical="center"/>
    </xf>
    <xf numFmtId="166" fontId="8" fillId="6" borderId="4" xfId="5" applyNumberFormat="1" applyFont="1" applyFill="1" applyBorder="1" applyAlignment="1">
      <alignment horizontal="center" vertical="center"/>
    </xf>
    <xf numFmtId="0" fontId="8" fillId="6" borderId="4" xfId="9" applyFont="1" applyFill="1" applyBorder="1" applyAlignment="1">
      <alignment horizontal="center" vertical="center"/>
    </xf>
    <xf numFmtId="0" fontId="0" fillId="0" borderId="0" xfId="0" applyFill="1"/>
    <xf numFmtId="0" fontId="8" fillId="6" borderId="3" xfId="5" applyFont="1" applyFill="1" applyBorder="1" applyAlignment="1">
      <alignment horizontal="center" vertical="center"/>
    </xf>
    <xf numFmtId="0" fontId="8" fillId="5" borderId="3" xfId="5" applyFont="1" applyFill="1" applyBorder="1" applyAlignment="1">
      <alignment horizontal="center" vertical="center"/>
    </xf>
    <xf numFmtId="0" fontId="19" fillId="0" borderId="0" xfId="9" applyFont="1" applyFill="1"/>
    <xf numFmtId="169" fontId="7" fillId="0" borderId="0" xfId="9" applyNumberFormat="1" applyFont="1" applyFill="1" applyAlignment="1">
      <alignment vertical="center"/>
    </xf>
    <xf numFmtId="166" fontId="8" fillId="0" borderId="0" xfId="5" applyNumberFormat="1" applyFont="1" applyFill="1" applyBorder="1" applyAlignment="1">
      <alignment horizontal="center" vertical="center"/>
    </xf>
    <xf numFmtId="0" fontId="19" fillId="0" borderId="0" xfId="5" applyFont="1" applyFill="1"/>
    <xf numFmtId="169" fontId="18" fillId="0" borderId="0" xfId="5" applyNumberFormat="1" applyFont="1" applyFill="1" applyBorder="1" applyAlignment="1">
      <alignment vertical="center"/>
    </xf>
    <xf numFmtId="169" fontId="17" fillId="0" borderId="0" xfId="5" applyNumberFormat="1" applyFont="1" applyFill="1" applyBorder="1" applyAlignment="1">
      <alignment vertical="center"/>
    </xf>
    <xf numFmtId="0" fontId="8" fillId="0" borderId="4" xfId="9" applyFont="1" applyFill="1" applyBorder="1" applyAlignment="1">
      <alignment horizontal="center" vertical="center"/>
    </xf>
    <xf numFmtId="169" fontId="0" fillId="0" borderId="0" xfId="0" quotePrefix="1" applyNumberFormat="1" applyFill="1"/>
    <xf numFmtId="0" fontId="22" fillId="4" borderId="4" xfId="5" quotePrefix="1" applyFont="1" applyFill="1" applyBorder="1" applyAlignment="1">
      <alignment horizontal="center" vertical="center"/>
    </xf>
    <xf numFmtId="0" fontId="22" fillId="0" borderId="4" xfId="5" quotePrefix="1" applyFont="1" applyFill="1" applyBorder="1" applyAlignment="1">
      <alignment horizontal="center" vertical="center"/>
    </xf>
    <xf numFmtId="0" fontId="8" fillId="6" borderId="4" xfId="5" applyFont="1" applyFill="1" applyBorder="1" applyAlignment="1">
      <alignment horizontal="center" vertical="center"/>
    </xf>
    <xf numFmtId="0" fontId="30" fillId="5" borderId="0" xfId="12" applyFont="1" applyFill="1"/>
    <xf numFmtId="0" fontId="13" fillId="5" borderId="0" xfId="5" quotePrefix="1" applyFont="1" applyFill="1" applyAlignment="1">
      <alignment vertical="center" wrapText="1"/>
    </xf>
    <xf numFmtId="0" fontId="13" fillId="5" borderId="0" xfId="5" quotePrefix="1" applyFont="1" applyFill="1" applyAlignment="1">
      <alignment vertical="center"/>
    </xf>
    <xf numFmtId="0" fontId="12" fillId="5" borderId="0" xfId="9" applyFont="1" applyFill="1" applyAlignment="1">
      <alignment horizontal="left" indent="1"/>
    </xf>
    <xf numFmtId="0" fontId="0" fillId="5" borderId="0" xfId="0" applyFill="1"/>
    <xf numFmtId="0" fontId="12" fillId="5" borderId="0" xfId="5" applyFont="1" applyFill="1" applyAlignment="1">
      <alignment horizontal="left" vertical="center" indent="1"/>
    </xf>
    <xf numFmtId="169" fontId="12" fillId="5" borderId="0" xfId="5" applyNumberFormat="1" applyFont="1" applyFill="1" applyAlignment="1">
      <alignment horizontal="left" vertical="center" indent="1"/>
    </xf>
    <xf numFmtId="171" fontId="4" fillId="4" borderId="3" xfId="5" applyNumberFormat="1" applyFont="1" applyFill="1" applyBorder="1" applyAlignment="1">
      <alignment horizontal="right" vertical="center"/>
    </xf>
    <xf numFmtId="171" fontId="4" fillId="5" borderId="3" xfId="5" applyNumberFormat="1" applyFont="1" applyFill="1" applyBorder="1" applyAlignment="1">
      <alignment horizontal="right" vertical="center"/>
    </xf>
    <xf numFmtId="171" fontId="5" fillId="4" borderId="3" xfId="5" applyNumberFormat="1" applyFont="1" applyFill="1" applyBorder="1" applyAlignment="1">
      <alignment horizontal="right" vertical="center"/>
    </xf>
    <xf numFmtId="171" fontId="5" fillId="5" borderId="3" xfId="5" applyNumberFormat="1" applyFont="1" applyFill="1" applyBorder="1" applyAlignment="1">
      <alignment horizontal="right" vertical="center"/>
    </xf>
    <xf numFmtId="171" fontId="23" fillId="5" borderId="0" xfId="5" applyNumberFormat="1" applyFont="1" applyFill="1"/>
    <xf numFmtId="171" fontId="5" fillId="5" borderId="0" xfId="5" applyNumberFormat="1" applyFont="1" applyFill="1"/>
    <xf numFmtId="171" fontId="6" fillId="4" borderId="3" xfId="5" applyNumberFormat="1" applyFont="1" applyFill="1" applyBorder="1" applyAlignment="1">
      <alignment horizontal="right" vertical="center"/>
    </xf>
    <xf numFmtId="171" fontId="6" fillId="5" borderId="3" xfId="5" applyNumberFormat="1" applyFont="1" applyFill="1" applyBorder="1" applyAlignment="1">
      <alignment horizontal="right" vertical="center"/>
    </xf>
    <xf numFmtId="0" fontId="22" fillId="4" borderId="0" xfId="5" applyFont="1" applyFill="1" applyBorder="1"/>
    <xf numFmtId="0" fontId="8" fillId="6" borderId="0" xfId="5" applyFont="1" applyFill="1" applyBorder="1"/>
    <xf numFmtId="0" fontId="10" fillId="6" borderId="0" xfId="5" applyFont="1" applyFill="1" applyBorder="1"/>
    <xf numFmtId="171" fontId="4" fillId="0" borderId="3" xfId="5" applyNumberFormat="1" applyFont="1" applyFill="1" applyBorder="1" applyAlignment="1">
      <alignment horizontal="right" vertical="center"/>
    </xf>
    <xf numFmtId="0" fontId="0" fillId="0" borderId="0" xfId="0" applyFill="1" applyBorder="1"/>
    <xf numFmtId="0" fontId="11" fillId="0" borderId="0" xfId="5" applyFont="1" applyFill="1" applyBorder="1" applyAlignment="1">
      <alignment vertical="center"/>
    </xf>
    <xf numFmtId="0" fontId="9" fillId="0" borderId="0" xfId="5" applyFont="1" applyFill="1" applyBorder="1" applyAlignment="1">
      <alignment vertical="center"/>
    </xf>
    <xf numFmtId="0" fontId="12" fillId="0" borderId="0" xfId="5" applyFont="1" applyFill="1" applyBorder="1" applyAlignment="1">
      <alignment horizontal="left" vertical="center" indent="1"/>
    </xf>
    <xf numFmtId="0" fontId="10" fillId="0" borderId="0" xfId="5" applyFont="1" applyFill="1" applyBorder="1" applyAlignment="1">
      <alignment vertical="center"/>
    </xf>
    <xf numFmtId="0" fontId="13" fillId="0" borderId="0" xfId="5" quotePrefix="1" applyFont="1" applyFill="1" applyBorder="1" applyAlignment="1">
      <alignment vertical="center"/>
    </xf>
    <xf numFmtId="170" fontId="25" fillId="0" borderId="0" xfId="5" applyNumberFormat="1" applyFont="1" applyFill="1" applyAlignment="1">
      <alignment horizontal="right"/>
    </xf>
    <xf numFmtId="0" fontId="1" fillId="0" borderId="0" xfId="14" applyFill="1"/>
    <xf numFmtId="0" fontId="8" fillId="6" borderId="4" xfId="5" applyFont="1" applyFill="1" applyBorder="1" applyAlignment="1">
      <alignment horizontal="center" vertical="center"/>
    </xf>
    <xf numFmtId="0" fontId="8" fillId="6" borderId="4" xfId="9" applyFont="1" applyFill="1" applyBorder="1" applyAlignment="1">
      <alignment horizontal="center" vertical="center"/>
    </xf>
    <xf numFmtId="0" fontId="8" fillId="0" borderId="4" xfId="9" applyFont="1" applyFill="1" applyBorder="1" applyAlignment="1">
      <alignment horizontal="right" vertical="center"/>
    </xf>
    <xf numFmtId="0" fontId="11" fillId="0" borderId="0" xfId="5" applyFont="1" applyFill="1" applyAlignment="1">
      <alignment vertical="center"/>
    </xf>
    <xf numFmtId="0" fontId="9" fillId="0" borderId="0" xfId="5" applyFont="1" applyFill="1" applyAlignment="1">
      <alignment vertical="center"/>
    </xf>
    <xf numFmtId="0" fontId="12" fillId="0" borderId="0" xfId="5" applyFont="1" applyFill="1" applyAlignment="1">
      <alignment horizontal="left" vertical="center" indent="1"/>
    </xf>
    <xf numFmtId="0" fontId="13" fillId="0" borderId="0" xfId="5" quotePrefix="1" applyFont="1" applyFill="1" applyAlignment="1">
      <alignment vertical="center" wrapText="1"/>
    </xf>
    <xf numFmtId="0" fontId="13" fillId="0" borderId="0" xfId="5" quotePrefix="1" applyFont="1" applyFill="1" applyAlignment="1">
      <alignment vertical="center"/>
    </xf>
    <xf numFmtId="2" fontId="29" fillId="5" borderId="0" xfId="12" applyNumberFormat="1" applyFont="1" applyFill="1" applyAlignment="1">
      <alignment horizontal="left"/>
    </xf>
    <xf numFmtId="2" fontId="29" fillId="5" borderId="6" xfId="12" applyNumberFormat="1" applyFont="1" applyFill="1" applyBorder="1" applyAlignment="1">
      <alignment horizontal="left"/>
    </xf>
    <xf numFmtId="0" fontId="16" fillId="5" borderId="0" xfId="5" applyFont="1" applyFill="1" applyAlignment="1">
      <alignment horizontal="left" vertical="center" wrapText="1"/>
    </xf>
    <xf numFmtId="0" fontId="15" fillId="5" borderId="0" xfId="5" quotePrefix="1" applyFont="1" applyFill="1" applyAlignment="1">
      <alignment horizontal="left" wrapText="1"/>
    </xf>
    <xf numFmtId="0" fontId="15" fillId="5" borderId="0" xfId="5" applyFont="1" applyFill="1" applyAlignment="1">
      <alignment horizontal="left" wrapText="1"/>
    </xf>
    <xf numFmtId="0" fontId="22" fillId="4" borderId="4" xfId="5" applyFont="1" applyFill="1" applyBorder="1" applyAlignment="1">
      <alignment horizontal="center" vertical="center"/>
    </xf>
    <xf numFmtId="0" fontId="8" fillId="6" borderId="4" xfId="5" applyFont="1" applyFill="1" applyBorder="1" applyAlignment="1">
      <alignment horizontal="center" vertical="center"/>
    </xf>
    <xf numFmtId="0" fontId="26" fillId="7" borderId="0" xfId="5" quotePrefix="1" applyFont="1" applyFill="1" applyAlignment="1">
      <alignment horizontal="left" wrapText="1"/>
    </xf>
    <xf numFmtId="0" fontId="26" fillId="7" borderId="0" xfId="5" applyFont="1" applyFill="1" applyAlignment="1">
      <alignment horizontal="left" wrapText="1"/>
    </xf>
    <xf numFmtId="0" fontId="26" fillId="0" borderId="0" xfId="5" quotePrefix="1" applyFont="1" applyAlignment="1">
      <alignment horizontal="left" wrapText="1"/>
    </xf>
    <xf numFmtId="0" fontId="26" fillId="0" borderId="0" xfId="5" applyFont="1" applyAlignment="1">
      <alignment horizontal="left" wrapText="1"/>
    </xf>
    <xf numFmtId="0" fontId="34" fillId="5" borderId="0" xfId="5" quotePrefix="1" applyFont="1" applyFill="1" applyAlignment="1">
      <alignment horizontal="left" vertical="center" wrapText="1"/>
    </xf>
    <xf numFmtId="0" fontId="13" fillId="5" borderId="0" xfId="5" quotePrefix="1" applyFont="1" applyFill="1" applyAlignment="1">
      <alignment horizontal="left" vertical="center" wrapText="1"/>
    </xf>
    <xf numFmtId="0" fontId="8" fillId="6" borderId="4" xfId="9" applyFont="1" applyFill="1" applyBorder="1" applyAlignment="1">
      <alignment horizontal="center" vertical="center"/>
    </xf>
    <xf numFmtId="0" fontId="8" fillId="6" borderId="4" xfId="5" applyNumberFormat="1" applyFont="1" applyFill="1" applyBorder="1" applyAlignment="1">
      <alignment horizontal="center" vertical="center"/>
    </xf>
    <xf numFmtId="0" fontId="13" fillId="5" borderId="0" xfId="5" quotePrefix="1" applyFont="1" applyFill="1" applyAlignment="1">
      <alignment horizontal="left" vertical="top" wrapText="1"/>
    </xf>
    <xf numFmtId="0" fontId="13" fillId="5" borderId="0" xfId="5" applyFont="1" applyFill="1" applyAlignment="1">
      <alignment horizontal="left" vertical="top" wrapText="1"/>
    </xf>
    <xf numFmtId="0" fontId="10" fillId="6" borderId="0" xfId="5" applyFont="1" applyFill="1" applyAlignment="1">
      <alignment horizontal="center"/>
    </xf>
    <xf numFmtId="0" fontId="13" fillId="0" borderId="0" xfId="10" quotePrefix="1" applyFont="1" applyAlignment="1">
      <alignment horizontal="left" vertical="top" wrapText="1"/>
    </xf>
    <xf numFmtId="0" fontId="15" fillId="5" borderId="0" xfId="9" quotePrefix="1" applyFont="1" applyFill="1" applyAlignment="1">
      <alignment horizontal="left" vertical="top" wrapText="1"/>
    </xf>
  </cellXfs>
  <cellStyles count="15">
    <cellStyle name="%" xfId="12" xr:uid="{00000000-0005-0000-0000-000000000000}"/>
    <cellStyle name="Hyperlink" xfId="13" builtinId="8"/>
    <cellStyle name="Normal" xfId="0" builtinId="0"/>
    <cellStyle name="Normal 2 4" xfId="10" xr:uid="{00000000-0005-0000-0000-000003000000}"/>
    <cellStyle name="Prozent 2" xfId="11" xr:uid="{00000000-0005-0000-0000-000004000000}"/>
    <cellStyle name="Prozent 4 2" xfId="6" xr:uid="{00000000-0005-0000-0000-000005000000}"/>
    <cellStyle name="SAPHierarchyCell3" xfId="3" xr:uid="{00000000-0005-0000-0000-000006000000}"/>
    <cellStyle name="SAPHierarchyCell4" xfId="2" xr:uid="{00000000-0005-0000-0000-000007000000}"/>
    <cellStyle name="Standard 10" xfId="9" xr:uid="{00000000-0005-0000-0000-000008000000}"/>
    <cellStyle name="Standard 10 4 2" xfId="7" xr:uid="{00000000-0005-0000-0000-000009000000}"/>
    <cellStyle name="Standard 10 4 7" xfId="8" xr:uid="{00000000-0005-0000-0000-00000A000000}"/>
    <cellStyle name="Standard 2" xfId="1" xr:uid="{00000000-0005-0000-0000-00000B000000}"/>
    <cellStyle name="Standard 3" xfId="4" xr:uid="{00000000-0005-0000-0000-00000C000000}"/>
    <cellStyle name="Standard 4" xfId="5" xr:uid="{00000000-0005-0000-0000-00000D000000}"/>
    <cellStyle name="Standard 5" xfId="14"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3.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3213100</xdr:colOff>
      <xdr:row>9</xdr:row>
      <xdr:rowOff>0</xdr:rowOff>
    </xdr:to>
    <xdr:pic>
      <xdr:nvPicPr>
        <xdr:cNvPr id="2" name="Grafik 1" descr="1209_TEL_Deutschland_po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762001" y="0"/>
          <a:ext cx="3213099" cy="16573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telefonicacorp.sharepoint.com/temp/Reporting_Pack_FA11156%20ne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elefonicacorp.sharepoint.com/Users/nq00185404/AppData/Local/Microsoft/Windows/INetCache/Content.Outlook/JRRNAQSJ/WD6_Simulation_03-2018_ACC.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 val="Source Data"/>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 val="Variables"/>
      <sheetName val="HR"/>
      <sheetName val="Revenues"/>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AS18_IFRS15_Reconcilation"/>
      <sheetName val="IAS18_IFRS15_Reconc. (9+3)"/>
      <sheetName val="IAS18_IFRS15_Reconc. "/>
      <sheetName val="INFORMATION_BASIS &gt;&gt;&gt;"/>
      <sheetName val="START_RETRIEVE"/>
      <sheetName val="Help"/>
      <sheetName val="TEF_TOTAL"/>
      <sheetName val="B2C"/>
      <sheetName val="B2B"/>
      <sheetName val="B2P"/>
      <sheetName val="TEF_NEXT"/>
      <sheetName val="Consumer_Io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Consumer_IoT"/>
      <sheetName val="R_BMI"/>
      <sheetName val="R_CFO_Other"/>
      <sheetName val="OLD &gt;&gt;&gt;"/>
      <sheetName val="Simulation YE"/>
      <sheetName val="IR"/>
      <sheetName val="Options"/>
      <sheetName val="Output"/>
      <sheetName val="ChangeLog"/>
      <sheetName val="LCA"/>
      <sheetName val="IAS18_IFRS15_Reconc. (8+4)"/>
      <sheetName val="IAS18_IFRS15_Reconc (9+3)"/>
      <sheetName val="Tabelle1"/>
      <sheetName val="IAS18_IFRS15_Reconcilation (Pl)"/>
      <sheetName val="Check ESS_HLM (2)"/>
      <sheetName val="Check ESS_HLM"/>
    </sheetNames>
    <sheetDataSet>
      <sheetData sheetId="0"/>
      <sheetData sheetId="1"/>
      <sheetData sheetId="2"/>
      <sheetData sheetId="3"/>
      <sheetData sheetId="4"/>
      <sheetData sheetId="5"/>
      <sheetData sheetId="6"/>
      <sheetData sheetId="7"/>
      <sheetData sheetId="8"/>
      <sheetData sheetId="9"/>
      <sheetData sheetId="10">
        <row r="10">
          <cell r="N10" t="str">
            <v>Outlook 5+7</v>
          </cell>
        </row>
      </sheetData>
      <sheetData sheetId="11"/>
      <sheetData sheetId="12">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13">
        <row r="1">
          <cell r="C1">
            <v>1</v>
          </cell>
        </row>
      </sheetData>
      <sheetData sheetId="14">
        <row r="1">
          <cell r="C1">
            <v>1</v>
          </cell>
        </row>
      </sheetData>
      <sheetData sheetId="15">
        <row r="1">
          <cell r="C1">
            <v>1</v>
          </cell>
        </row>
      </sheetData>
      <sheetData sheetId="16"/>
      <sheetData sheetId="17"/>
      <sheetData sheetId="18"/>
      <sheetData sheetId="19"/>
      <sheetData sheetId="20"/>
      <sheetData sheetId="21"/>
      <sheetData sheetId="22"/>
      <sheetData sheetId="23"/>
      <sheetData sheetId="24">
        <row r="6">
          <cell r="C6" t="str">
            <v>Operating Revenue</v>
          </cell>
        </row>
      </sheetData>
      <sheetData sheetId="25"/>
      <sheetData sheetId="26"/>
      <sheetData sheetId="27"/>
      <sheetData sheetId="28"/>
      <sheetData sheetId="29">
        <row r="10">
          <cell r="IF10">
            <v>1180700</v>
          </cell>
        </row>
      </sheetData>
      <sheetData sheetId="30">
        <row r="1">
          <cell r="A1" t="str">
            <v>TEF_TOTAL</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t="str">
            <v>4.2</v>
          </cell>
        </row>
      </sheetData>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18.bin"/><Relationship Id="rId3" Type="http://schemas.openxmlformats.org/officeDocument/2006/relationships/customProperty" Target="../customProperty13.bin"/><Relationship Id="rId7" Type="http://schemas.openxmlformats.org/officeDocument/2006/relationships/customProperty" Target="../customProperty17.bin"/><Relationship Id="rId2" Type="http://schemas.openxmlformats.org/officeDocument/2006/relationships/customProperty" Target="../customProperty12.bin"/><Relationship Id="rId1" Type="http://schemas.openxmlformats.org/officeDocument/2006/relationships/customProperty" Target="../customProperty11.bin"/><Relationship Id="rId6" Type="http://schemas.openxmlformats.org/officeDocument/2006/relationships/customProperty" Target="../customProperty16.bin"/><Relationship Id="rId5" Type="http://schemas.openxmlformats.org/officeDocument/2006/relationships/customProperty" Target="../customProperty15.bin"/><Relationship Id="rId10" Type="http://schemas.openxmlformats.org/officeDocument/2006/relationships/customProperty" Target="../customProperty20.bin"/><Relationship Id="rId4" Type="http://schemas.openxmlformats.org/officeDocument/2006/relationships/customProperty" Target="../customProperty14.bin"/><Relationship Id="rId9" Type="http://schemas.openxmlformats.org/officeDocument/2006/relationships/customProperty" Target="../customProperty19.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27.bin"/><Relationship Id="rId3" Type="http://schemas.openxmlformats.org/officeDocument/2006/relationships/customProperty" Target="../customProperty22.bin"/><Relationship Id="rId7" Type="http://schemas.openxmlformats.org/officeDocument/2006/relationships/customProperty" Target="../customProperty26.bin"/><Relationship Id="rId2" Type="http://schemas.openxmlformats.org/officeDocument/2006/relationships/customProperty" Target="../customProperty21.bin"/><Relationship Id="rId1" Type="http://schemas.openxmlformats.org/officeDocument/2006/relationships/printerSettings" Target="../printerSettings/printerSettings3.bin"/><Relationship Id="rId6" Type="http://schemas.openxmlformats.org/officeDocument/2006/relationships/customProperty" Target="../customProperty25.bin"/><Relationship Id="rId11" Type="http://schemas.openxmlformats.org/officeDocument/2006/relationships/customProperty" Target="../customProperty30.bin"/><Relationship Id="rId5" Type="http://schemas.openxmlformats.org/officeDocument/2006/relationships/customProperty" Target="../customProperty24.bin"/><Relationship Id="rId10" Type="http://schemas.openxmlformats.org/officeDocument/2006/relationships/customProperty" Target="../customProperty29.bin"/><Relationship Id="rId4" Type="http://schemas.openxmlformats.org/officeDocument/2006/relationships/customProperty" Target="../customProperty23.bin"/><Relationship Id="rId9" Type="http://schemas.openxmlformats.org/officeDocument/2006/relationships/customProperty" Target="../customProperty28.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37.bin"/><Relationship Id="rId3" Type="http://schemas.openxmlformats.org/officeDocument/2006/relationships/customProperty" Target="../customProperty32.bin"/><Relationship Id="rId7" Type="http://schemas.openxmlformats.org/officeDocument/2006/relationships/customProperty" Target="../customProperty36.bin"/><Relationship Id="rId2" Type="http://schemas.openxmlformats.org/officeDocument/2006/relationships/customProperty" Target="../customProperty31.bin"/><Relationship Id="rId1" Type="http://schemas.openxmlformats.org/officeDocument/2006/relationships/printerSettings" Target="../printerSettings/printerSettings4.bin"/><Relationship Id="rId6" Type="http://schemas.openxmlformats.org/officeDocument/2006/relationships/customProperty" Target="../customProperty35.bin"/><Relationship Id="rId11" Type="http://schemas.openxmlformats.org/officeDocument/2006/relationships/customProperty" Target="../customProperty40.bin"/><Relationship Id="rId5" Type="http://schemas.openxmlformats.org/officeDocument/2006/relationships/customProperty" Target="../customProperty34.bin"/><Relationship Id="rId10" Type="http://schemas.openxmlformats.org/officeDocument/2006/relationships/customProperty" Target="../customProperty39.bin"/><Relationship Id="rId4" Type="http://schemas.openxmlformats.org/officeDocument/2006/relationships/customProperty" Target="../customProperty33.bin"/><Relationship Id="rId9" Type="http://schemas.openxmlformats.org/officeDocument/2006/relationships/customProperty" Target="../customProperty3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48.bin"/><Relationship Id="rId3" Type="http://schemas.openxmlformats.org/officeDocument/2006/relationships/customProperty" Target="../customProperty43.bin"/><Relationship Id="rId7" Type="http://schemas.openxmlformats.org/officeDocument/2006/relationships/customProperty" Target="../customProperty47.bin"/><Relationship Id="rId2" Type="http://schemas.openxmlformats.org/officeDocument/2006/relationships/customProperty" Target="../customProperty42.bin"/><Relationship Id="rId1" Type="http://schemas.openxmlformats.org/officeDocument/2006/relationships/customProperty" Target="../customProperty41.bin"/><Relationship Id="rId6" Type="http://schemas.openxmlformats.org/officeDocument/2006/relationships/customProperty" Target="../customProperty46.bin"/><Relationship Id="rId5" Type="http://schemas.openxmlformats.org/officeDocument/2006/relationships/customProperty" Target="../customProperty45.bin"/><Relationship Id="rId10" Type="http://schemas.openxmlformats.org/officeDocument/2006/relationships/customProperty" Target="../customProperty50.bin"/><Relationship Id="rId4" Type="http://schemas.openxmlformats.org/officeDocument/2006/relationships/customProperty" Target="../customProperty44.bin"/><Relationship Id="rId9" Type="http://schemas.openxmlformats.org/officeDocument/2006/relationships/customProperty" Target="../customProperty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0:C22"/>
  <sheetViews>
    <sheetView showGridLines="0" tabSelected="1" workbookViewId="0">
      <selection activeCell="B10" sqref="B10"/>
    </sheetView>
  </sheetViews>
  <sheetFormatPr defaultColWidth="11.5703125" defaultRowHeight="15" x14ac:dyDescent="0.25"/>
  <cols>
    <col min="1" max="1" width="2.7109375" customWidth="1"/>
    <col min="2" max="2" width="52.28515625" bestFit="1" customWidth="1"/>
  </cols>
  <sheetData>
    <row r="10" spans="2:3" ht="27" x14ac:dyDescent="0.35">
      <c r="B10" s="117" t="s">
        <v>95</v>
      </c>
    </row>
    <row r="12" spans="2:3" x14ac:dyDescent="0.25">
      <c r="B12" s="174" t="s">
        <v>88</v>
      </c>
    </row>
    <row r="13" spans="2:3" x14ac:dyDescent="0.25">
      <c r="B13" s="175" t="s">
        <v>1</v>
      </c>
      <c r="C13" s="105"/>
    </row>
    <row r="16" spans="2:3" x14ac:dyDescent="0.25">
      <c r="B16" s="174" t="s">
        <v>15</v>
      </c>
    </row>
    <row r="17" spans="2:3" x14ac:dyDescent="0.25">
      <c r="B17" s="175"/>
    </row>
    <row r="18" spans="2:3" x14ac:dyDescent="0.25">
      <c r="B18" s="139" t="s">
        <v>90</v>
      </c>
      <c r="C18" s="105"/>
    </row>
    <row r="19" spans="2:3" x14ac:dyDescent="0.25">
      <c r="B19" s="139" t="s">
        <v>114</v>
      </c>
      <c r="C19" s="105"/>
    </row>
    <row r="20" spans="2:3" x14ac:dyDescent="0.25">
      <c r="B20" s="139" t="s">
        <v>91</v>
      </c>
      <c r="C20" s="105"/>
    </row>
    <row r="21" spans="2:3" x14ac:dyDescent="0.25">
      <c r="B21" s="139" t="s">
        <v>92</v>
      </c>
      <c r="C21" s="105"/>
    </row>
    <row r="22" spans="2:3" x14ac:dyDescent="0.25">
      <c r="B22" s="139" t="s">
        <v>93</v>
      </c>
      <c r="C22" s="105"/>
    </row>
  </sheetData>
  <sheetProtection algorithmName="SHA-512" hashValue="lr0xt9CT1sjfLPnzMSa4rd2P88LFwbXLqWeId4aZBWXPxs8eJ0f4rCqqBXvOdI7sgR+p4kz2hhO6IFt8cnvHiA==" saltValue="94epfIXlcb46vE4fjYS1XQ==" spinCount="100000" sheet="1" objects="1" scenarios="1"/>
  <mergeCells count="2">
    <mergeCell ref="B12:B13"/>
    <mergeCell ref="B16:B17"/>
  </mergeCells>
  <hyperlinks>
    <hyperlink ref="B18" location="Anschlüsse!A1" display="Anschlüsse" xr:uid="{00000000-0004-0000-0000-000000000000}"/>
    <hyperlink ref="B19" location="'KPI''S'!A1" display="Ausgewählte operative Kennzahlen" xr:uid="{00000000-0004-0000-0000-000001000000}"/>
    <hyperlink ref="B20" location="GuV!A1" display="Konzerngewinn - und Verlustrechnung &amp; Ausgewählte Konzernfinanzkennzahlen" xr:uid="{00000000-0004-0000-0000-000002000000}"/>
    <hyperlink ref="B21" location="FCF!A1" display="Herleitung des Free Cashflows" xr:uid="{00000000-0004-0000-0000-000003000000}"/>
    <hyperlink ref="B22" location="'Konsolidierte Netto...'!A1" display="Konsolidierte Nettofinanzschuldenentwicklung" xr:uid="{00000000-0004-0000-0000-000004000000}"/>
  </hyperlink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5"/>
  <sheetViews>
    <sheetView showGridLines="0" zoomScaleNormal="100" workbookViewId="0">
      <selection activeCell="B2" sqref="B2"/>
    </sheetView>
  </sheetViews>
  <sheetFormatPr defaultColWidth="10.85546875" defaultRowHeight="15" x14ac:dyDescent="0.25"/>
  <cols>
    <col min="1" max="1" width="2.7109375" customWidth="1"/>
    <col min="2" max="2" width="152.28515625" style="41" customWidth="1"/>
    <col min="3" max="3" width="4.28515625" style="41" bestFit="1" customWidth="1"/>
    <col min="4" max="6" width="10.85546875" style="41" customWidth="1"/>
    <col min="7" max="16384" width="10.85546875" style="41"/>
  </cols>
  <sheetData>
    <row r="1" spans="2:6" ht="15" customHeight="1" x14ac:dyDescent="0.25"/>
    <row r="2" spans="2:6" ht="15" customHeight="1" x14ac:dyDescent="0.25">
      <c r="B2" s="115" t="s">
        <v>88</v>
      </c>
    </row>
    <row r="3" spans="2:6" ht="15" customHeight="1" x14ac:dyDescent="0.25">
      <c r="B3" s="115"/>
    </row>
    <row r="4" spans="2:6" ht="305.25" customHeight="1" x14ac:dyDescent="0.25">
      <c r="B4" s="116" t="s">
        <v>89</v>
      </c>
    </row>
    <row r="5" spans="2:6" ht="39.75" customHeight="1" x14ac:dyDescent="0.25">
      <c r="B5" s="176"/>
      <c r="C5" s="176"/>
      <c r="D5" s="176"/>
      <c r="E5" s="176"/>
      <c r="F5" s="176"/>
    </row>
  </sheetData>
  <sheetProtection algorithmName="SHA-512" hashValue="dH1iBIzeraEsdaFGq1yLFa7fCONOe4zlkNV5rZr6OIoQbY50aCgpjkZynaTAKawsctu9MZ9Oyr5TB4IFo+eXMA==" saltValue="46RwHjO2EyXMC8UiYT70fQ==" spinCount="100000" sheet="1" objects="1" scenarios="1"/>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19"/>
  <sheetViews>
    <sheetView showGridLines="0" workbookViewId="0">
      <selection activeCell="B2" sqref="B2"/>
    </sheetView>
  </sheetViews>
  <sheetFormatPr defaultColWidth="11.5703125" defaultRowHeight="15" outlineLevelCol="1" x14ac:dyDescent="0.25"/>
  <cols>
    <col min="1" max="1" width="2.7109375" customWidth="1"/>
    <col min="2" max="2" width="27.7109375" bestFit="1" customWidth="1"/>
    <col min="3" max="3" width="14.7109375" customWidth="1" outlineLevel="1"/>
    <col min="4" max="5" width="14.7109375" customWidth="1"/>
    <col min="6" max="6" width="14.7109375" style="125" customWidth="1"/>
    <col min="7" max="7" width="2.7109375" style="125" customWidth="1"/>
    <col min="8" max="11" width="14.7109375" customWidth="1"/>
  </cols>
  <sheetData>
    <row r="2" spans="2:11" x14ac:dyDescent="0.25">
      <c r="B2" s="80" t="s">
        <v>0</v>
      </c>
    </row>
    <row r="3" spans="2:11" x14ac:dyDescent="0.25">
      <c r="B3" s="80" t="s">
        <v>82</v>
      </c>
    </row>
    <row r="4" spans="2:11" x14ac:dyDescent="0.25">
      <c r="B4" s="81" t="s">
        <v>73</v>
      </c>
    </row>
    <row r="5" spans="2:11" x14ac:dyDescent="0.25">
      <c r="D5" s="1"/>
      <c r="E5" s="1"/>
      <c r="F5" s="1"/>
      <c r="G5" s="135"/>
      <c r="H5" s="1"/>
      <c r="I5" s="1"/>
      <c r="J5" s="1"/>
      <c r="K5" s="1"/>
    </row>
    <row r="6" spans="2:11" x14ac:dyDescent="0.25">
      <c r="B6" s="154"/>
      <c r="C6" s="179">
        <v>2020</v>
      </c>
      <c r="D6" s="179"/>
      <c r="E6" s="179"/>
      <c r="F6" s="179"/>
      <c r="G6" s="165"/>
      <c r="H6" s="179">
        <v>2019</v>
      </c>
      <c r="I6" s="179"/>
      <c r="J6" s="179"/>
      <c r="K6" s="179"/>
    </row>
    <row r="7" spans="2:11" x14ac:dyDescent="0.25">
      <c r="B7" s="82" t="s">
        <v>116</v>
      </c>
      <c r="C7" s="136" t="s">
        <v>11</v>
      </c>
      <c r="D7" s="136" t="s">
        <v>12</v>
      </c>
      <c r="E7" s="136" t="s">
        <v>13</v>
      </c>
      <c r="F7" s="137" t="s">
        <v>14</v>
      </c>
      <c r="G7" s="165"/>
      <c r="H7" s="136" t="s">
        <v>11</v>
      </c>
      <c r="I7" s="136" t="s">
        <v>12</v>
      </c>
      <c r="J7" s="136" t="s">
        <v>13</v>
      </c>
      <c r="K7" s="136" t="s">
        <v>14</v>
      </c>
    </row>
    <row r="8" spans="2:11" x14ac:dyDescent="0.25">
      <c r="B8" s="2" t="s">
        <v>83</v>
      </c>
      <c r="C8" s="146">
        <v>43647000</v>
      </c>
      <c r="D8" s="146">
        <v>43517000</v>
      </c>
      <c r="E8" s="146">
        <v>44032000</v>
      </c>
      <c r="F8" s="147">
        <v>44275000</v>
      </c>
      <c r="G8" s="165"/>
      <c r="H8" s="146">
        <v>42913000</v>
      </c>
      <c r="I8" s="146">
        <v>43218000</v>
      </c>
      <c r="J8" s="146">
        <v>43607000</v>
      </c>
      <c r="K8" s="146">
        <v>43827000</v>
      </c>
    </row>
    <row r="9" spans="2:11" x14ac:dyDescent="0.25">
      <c r="B9" s="83" t="s">
        <v>6</v>
      </c>
      <c r="C9" s="148">
        <v>19689000</v>
      </c>
      <c r="D9" s="148">
        <v>19323000</v>
      </c>
      <c r="E9" s="148">
        <v>19531000</v>
      </c>
      <c r="F9" s="149">
        <v>19283000</v>
      </c>
      <c r="G9" s="165"/>
      <c r="H9" s="148">
        <v>20332000</v>
      </c>
      <c r="I9" s="148">
        <v>20335000</v>
      </c>
      <c r="J9" s="148">
        <v>20332000</v>
      </c>
      <c r="K9" s="148">
        <v>20096000</v>
      </c>
    </row>
    <row r="10" spans="2:11" x14ac:dyDescent="0.25">
      <c r="B10" s="83" t="s">
        <v>7</v>
      </c>
      <c r="C10" s="148">
        <v>22727000</v>
      </c>
      <c r="D10" s="148">
        <v>22885000</v>
      </c>
      <c r="E10" s="148">
        <v>23146000</v>
      </c>
      <c r="F10" s="149">
        <v>23581000</v>
      </c>
      <c r="G10" s="165"/>
      <c r="H10" s="148">
        <v>21371000</v>
      </c>
      <c r="I10" s="148">
        <v>21729000</v>
      </c>
      <c r="J10" s="148">
        <v>22096000</v>
      </c>
      <c r="K10" s="148">
        <v>22539000</v>
      </c>
    </row>
    <row r="11" spans="2:11" x14ac:dyDescent="0.25">
      <c r="B11" s="84" t="s">
        <v>8</v>
      </c>
      <c r="C11" s="86">
        <f>C10/C8</f>
        <v>0.52100000000000002</v>
      </c>
      <c r="D11" s="86">
        <f>D10/D8</f>
        <v>0.52600000000000002</v>
      </c>
      <c r="E11" s="86">
        <f>E10/E8</f>
        <v>0.52600000000000002</v>
      </c>
      <c r="F11" s="87">
        <f>F10/F8</f>
        <v>0.53300000000000003</v>
      </c>
      <c r="G11" s="165"/>
      <c r="H11" s="86">
        <f>H10/H8</f>
        <v>0.498</v>
      </c>
      <c r="I11" s="86">
        <f>I10/I8</f>
        <v>0.503</v>
      </c>
      <c r="J11" s="86">
        <f>J10/J8</f>
        <v>0.50700000000000001</v>
      </c>
      <c r="K11" s="86">
        <f>K10/K8</f>
        <v>0.51400000000000001</v>
      </c>
    </row>
    <row r="12" spans="2:11" x14ac:dyDescent="0.25">
      <c r="B12" s="88" t="s">
        <v>9</v>
      </c>
      <c r="C12" s="148">
        <v>1230000</v>
      </c>
      <c r="D12" s="148">
        <v>1308000</v>
      </c>
      <c r="E12" s="148">
        <v>1355000</v>
      </c>
      <c r="F12" s="149">
        <v>1410000</v>
      </c>
      <c r="G12" s="165"/>
      <c r="H12" s="148">
        <v>1210000</v>
      </c>
      <c r="I12" s="148">
        <v>1154000</v>
      </c>
      <c r="J12" s="148">
        <v>1179000</v>
      </c>
      <c r="K12" s="148">
        <v>1192000</v>
      </c>
    </row>
    <row r="13" spans="2:11" x14ac:dyDescent="0.25">
      <c r="B13" s="85"/>
      <c r="C13" s="150"/>
      <c r="D13" s="150"/>
      <c r="E13" s="150"/>
      <c r="F13" s="151"/>
      <c r="G13" s="165"/>
      <c r="H13" s="150"/>
      <c r="I13" s="150"/>
      <c r="J13" s="150"/>
      <c r="K13" s="150"/>
    </row>
    <row r="14" spans="2:11" x14ac:dyDescent="0.25">
      <c r="B14" s="2" t="s">
        <v>84</v>
      </c>
      <c r="C14" s="146">
        <v>2325000</v>
      </c>
      <c r="D14" s="146">
        <v>2338000</v>
      </c>
      <c r="E14" s="146">
        <v>2342000</v>
      </c>
      <c r="F14" s="157">
        <v>2350000</v>
      </c>
      <c r="G14" s="165"/>
      <c r="H14" s="146">
        <v>2248000</v>
      </c>
      <c r="I14" s="146">
        <v>2260000</v>
      </c>
      <c r="J14" s="146">
        <v>2290000</v>
      </c>
      <c r="K14" s="146">
        <v>2302000</v>
      </c>
    </row>
    <row r="15" spans="2:11" x14ac:dyDescent="0.25">
      <c r="B15" s="83" t="s">
        <v>85</v>
      </c>
      <c r="C15" s="148">
        <v>2232000</v>
      </c>
      <c r="D15" s="148">
        <v>2245000</v>
      </c>
      <c r="E15" s="148">
        <v>2252000</v>
      </c>
      <c r="F15" s="149">
        <v>2261000</v>
      </c>
      <c r="G15" s="165"/>
      <c r="H15" s="148">
        <v>2124000</v>
      </c>
      <c r="I15" s="148">
        <v>2162000</v>
      </c>
      <c r="J15" s="148">
        <v>2193000</v>
      </c>
      <c r="K15" s="148">
        <v>2207000</v>
      </c>
    </row>
    <row r="16" spans="2:11" x14ac:dyDescent="0.25">
      <c r="B16" s="84" t="s">
        <v>86</v>
      </c>
      <c r="C16" s="152">
        <v>1688000</v>
      </c>
      <c r="D16" s="152">
        <v>1729000</v>
      </c>
      <c r="E16" s="152">
        <v>1762000</v>
      </c>
      <c r="F16" s="153">
        <v>1798000</v>
      </c>
      <c r="G16" s="165"/>
      <c r="H16" s="152">
        <v>1507000</v>
      </c>
      <c r="I16" s="152">
        <v>1566000</v>
      </c>
      <c r="J16" s="152">
        <v>1619000</v>
      </c>
      <c r="K16" s="152">
        <v>1652000</v>
      </c>
    </row>
    <row r="19" spans="2:9" x14ac:dyDescent="0.25">
      <c r="B19" s="177" t="s">
        <v>87</v>
      </c>
      <c r="C19" s="178"/>
      <c r="D19" s="178"/>
      <c r="E19" s="178"/>
      <c r="F19" s="178"/>
      <c r="G19" s="178"/>
      <c r="H19" s="178"/>
      <c r="I19" s="178"/>
    </row>
  </sheetData>
  <sheetProtection algorithmName="SHA-512" hashValue="TWaTTnKIgAXpbb62kTd02vz725ju+dORXqp3zuGbBMXbKccz07Jai5Dy70nMQmrIyi/LwIavj1nSUL0WT5ou2Q==" saltValue="sy7werbhVDKse4hhtaSi3g==" spinCount="100000" sheet="1" objects="1" scenarios="1"/>
  <mergeCells count="3">
    <mergeCell ref="B19:I19"/>
    <mergeCell ref="H6:K6"/>
    <mergeCell ref="C6:F6"/>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K21"/>
  <sheetViews>
    <sheetView showGridLines="0" workbookViewId="0">
      <selection activeCell="B2" sqref="B2"/>
    </sheetView>
  </sheetViews>
  <sheetFormatPr defaultColWidth="11.5703125" defaultRowHeight="15" outlineLevelCol="1" x14ac:dyDescent="0.25"/>
  <cols>
    <col min="1" max="1" width="2.7109375" customWidth="1"/>
    <col min="2" max="2" width="32" bestFit="1" customWidth="1"/>
    <col min="3" max="3" width="14.7109375" customWidth="1" outlineLevel="1"/>
    <col min="4" max="6" width="14.7109375" customWidth="1"/>
    <col min="7" max="7" width="2.42578125" style="125" customWidth="1"/>
    <col min="8" max="11" width="14.7109375" customWidth="1"/>
  </cols>
  <sheetData>
    <row r="2" spans="2:11" x14ac:dyDescent="0.25">
      <c r="B2" s="42" t="s">
        <v>0</v>
      </c>
    </row>
    <row r="3" spans="2:11" x14ac:dyDescent="0.25">
      <c r="B3" s="18" t="s">
        <v>72</v>
      </c>
    </row>
    <row r="4" spans="2:11" x14ac:dyDescent="0.25">
      <c r="B4" s="89" t="s">
        <v>73</v>
      </c>
    </row>
    <row r="6" spans="2:11" x14ac:dyDescent="0.25">
      <c r="B6" s="155"/>
      <c r="C6" s="180">
        <v>2020</v>
      </c>
      <c r="D6" s="180"/>
      <c r="E6" s="180"/>
      <c r="F6" s="180"/>
      <c r="G6" s="164"/>
      <c r="H6" s="180">
        <v>2019</v>
      </c>
      <c r="I6" s="180"/>
      <c r="J6" s="180"/>
      <c r="K6" s="180"/>
    </row>
    <row r="7" spans="2:11" x14ac:dyDescent="0.25">
      <c r="B7" s="45"/>
      <c r="C7" s="118" t="s">
        <v>11</v>
      </c>
      <c r="D7" s="118" t="s">
        <v>12</v>
      </c>
      <c r="E7" s="118" t="s">
        <v>13</v>
      </c>
      <c r="F7" s="119" t="s">
        <v>14</v>
      </c>
      <c r="G7" s="164"/>
      <c r="H7" s="118" t="s">
        <v>11</v>
      </c>
      <c r="I7" s="118" t="s">
        <v>12</v>
      </c>
      <c r="J7" s="118" t="s">
        <v>13</v>
      </c>
      <c r="K7" s="118" t="s">
        <v>14</v>
      </c>
    </row>
    <row r="8" spans="2:11" x14ac:dyDescent="0.25">
      <c r="B8" s="120" t="s">
        <v>74</v>
      </c>
      <c r="C8" s="93">
        <v>9.8000000000000007</v>
      </c>
      <c r="D8" s="93">
        <v>9.6</v>
      </c>
      <c r="E8" s="93">
        <v>10.1</v>
      </c>
      <c r="F8" s="94">
        <v>10</v>
      </c>
      <c r="G8" s="164"/>
      <c r="H8" s="93">
        <v>9.8000000000000007</v>
      </c>
      <c r="I8" s="93">
        <v>10</v>
      </c>
      <c r="J8" s="93">
        <v>10.199999999999999</v>
      </c>
      <c r="K8" s="93">
        <v>10</v>
      </c>
    </row>
    <row r="9" spans="2:11" x14ac:dyDescent="0.25">
      <c r="B9" s="91" t="s">
        <v>6</v>
      </c>
      <c r="C9" s="95">
        <v>5.9</v>
      </c>
      <c r="D9" s="95">
        <v>5.8</v>
      </c>
      <c r="E9" s="95">
        <v>6.4</v>
      </c>
      <c r="F9" s="96">
        <v>6.3</v>
      </c>
      <c r="G9" s="164"/>
      <c r="H9" s="95">
        <v>5.7</v>
      </c>
      <c r="I9" s="95">
        <v>5.9</v>
      </c>
      <c r="J9" s="95">
        <v>6.2</v>
      </c>
      <c r="K9" s="95">
        <v>6.1</v>
      </c>
    </row>
    <row r="10" spans="2:11" x14ac:dyDescent="0.25">
      <c r="B10" s="91" t="s">
        <v>7</v>
      </c>
      <c r="C10" s="95">
        <v>13.7</v>
      </c>
      <c r="D10" s="95">
        <v>13.3</v>
      </c>
      <c r="E10" s="95">
        <v>13.9</v>
      </c>
      <c r="F10" s="96">
        <v>13.6</v>
      </c>
      <c r="G10" s="164"/>
      <c r="H10" s="95">
        <v>14.2</v>
      </c>
      <c r="I10" s="95">
        <v>14.4</v>
      </c>
      <c r="J10" s="95">
        <v>14.4</v>
      </c>
      <c r="K10" s="95">
        <v>14</v>
      </c>
    </row>
    <row r="11" spans="2:11" x14ac:dyDescent="0.25">
      <c r="B11" s="120" t="s">
        <v>75</v>
      </c>
      <c r="C11" s="93">
        <v>23.7</v>
      </c>
      <c r="D11" s="93">
        <v>23.8</v>
      </c>
      <c r="E11" s="93">
        <v>23.7</v>
      </c>
      <c r="F11" s="94">
        <v>23.9</v>
      </c>
      <c r="G11" s="164"/>
      <c r="H11" s="93">
        <v>23.4</v>
      </c>
      <c r="I11" s="93">
        <v>23.4</v>
      </c>
      <c r="J11" s="93">
        <v>23.2</v>
      </c>
      <c r="K11" s="93">
        <v>23.1</v>
      </c>
    </row>
    <row r="12" spans="2:11" x14ac:dyDescent="0.25">
      <c r="B12" s="92"/>
      <c r="C12" s="97"/>
      <c r="D12" s="97"/>
      <c r="E12" s="97"/>
      <c r="F12" s="97"/>
      <c r="G12" s="164"/>
      <c r="H12" s="97"/>
      <c r="I12" s="97"/>
      <c r="J12" s="97"/>
      <c r="K12" s="97"/>
    </row>
    <row r="13" spans="2:11" x14ac:dyDescent="0.25">
      <c r="B13" s="121" t="s">
        <v>76</v>
      </c>
      <c r="C13" s="98">
        <v>31138</v>
      </c>
      <c r="D13" s="98">
        <v>33085</v>
      </c>
      <c r="E13" s="98">
        <v>31465</v>
      </c>
      <c r="F13" s="99">
        <v>33987</v>
      </c>
      <c r="G13" s="164"/>
      <c r="H13" s="98">
        <v>26017</v>
      </c>
      <c r="I13" s="98">
        <v>26747</v>
      </c>
      <c r="J13" s="98">
        <v>26460</v>
      </c>
      <c r="K13" s="98">
        <v>27801</v>
      </c>
    </row>
    <row r="14" spans="2:11" x14ac:dyDescent="0.25">
      <c r="B14" s="121" t="s">
        <v>77</v>
      </c>
      <c r="C14" s="98">
        <v>313949</v>
      </c>
      <c r="D14" s="98">
        <v>348397</v>
      </c>
      <c r="E14" s="98">
        <v>396493</v>
      </c>
      <c r="F14" s="99">
        <v>450762</v>
      </c>
      <c r="G14" s="164"/>
      <c r="H14" s="98">
        <v>193007</v>
      </c>
      <c r="I14" s="98">
        <v>226753</v>
      </c>
      <c r="J14" s="98">
        <v>252522</v>
      </c>
      <c r="K14" s="98">
        <v>283266</v>
      </c>
    </row>
    <row r="15" spans="2:11" x14ac:dyDescent="0.25">
      <c r="B15" s="92"/>
      <c r="C15" s="97"/>
      <c r="D15" s="97"/>
      <c r="E15" s="97"/>
      <c r="F15" s="97"/>
      <c r="G15" s="164"/>
      <c r="H15" s="97"/>
      <c r="I15" s="97"/>
      <c r="J15" s="97"/>
      <c r="K15" s="97"/>
    </row>
    <row r="16" spans="2:11" x14ac:dyDescent="0.25">
      <c r="B16" s="90" t="s">
        <v>78</v>
      </c>
      <c r="C16" s="100">
        <v>-0.02</v>
      </c>
      <c r="D16" s="100">
        <v>-1.9E-2</v>
      </c>
      <c r="E16" s="100">
        <v>-1.6E-2</v>
      </c>
      <c r="F16" s="101">
        <v>-1.7999999999999999E-2</v>
      </c>
      <c r="G16" s="164"/>
      <c r="H16" s="100">
        <v>-1.9E-2</v>
      </c>
      <c r="I16" s="100">
        <v>-1.7999999999999999E-2</v>
      </c>
      <c r="J16" s="100">
        <v>-1.9E-2</v>
      </c>
      <c r="K16" s="100">
        <v>-0.02</v>
      </c>
    </row>
    <row r="17" spans="2:11" x14ac:dyDescent="0.25">
      <c r="B17" s="91" t="s">
        <v>10</v>
      </c>
      <c r="C17" s="102">
        <v>-1.4999999999999999E-2</v>
      </c>
      <c r="D17" s="102">
        <v>-1.4E-2</v>
      </c>
      <c r="E17" s="102">
        <v>-1.4E-2</v>
      </c>
      <c r="F17" s="103">
        <v>-1.2999999999999999E-2</v>
      </c>
      <c r="G17" s="164"/>
      <c r="H17" s="102">
        <v>-1.6E-2</v>
      </c>
      <c r="I17" s="102">
        <v>-1.4999999999999999E-2</v>
      </c>
      <c r="J17" s="102">
        <v>-1.4999999999999999E-2</v>
      </c>
      <c r="K17" s="102">
        <v>-1.4999999999999999E-2</v>
      </c>
    </row>
    <row r="19" spans="2:11" x14ac:dyDescent="0.25">
      <c r="B19" s="181" t="s">
        <v>79</v>
      </c>
      <c r="C19" s="182"/>
      <c r="D19" s="182"/>
      <c r="E19" s="182"/>
      <c r="F19" s="182"/>
      <c r="G19" s="182"/>
      <c r="H19" s="182"/>
      <c r="I19" s="182"/>
      <c r="J19" s="182"/>
    </row>
    <row r="20" spans="2:11" ht="34.9" customHeight="1" x14ac:dyDescent="0.25">
      <c r="B20" s="181" t="s">
        <v>80</v>
      </c>
      <c r="C20" s="182"/>
      <c r="D20" s="182"/>
      <c r="E20" s="182"/>
      <c r="F20" s="182"/>
      <c r="G20" s="182"/>
      <c r="H20" s="182"/>
      <c r="I20" s="182"/>
      <c r="J20" s="182"/>
    </row>
    <row r="21" spans="2:11" ht="34.9" customHeight="1" x14ac:dyDescent="0.25">
      <c r="B21" s="183" t="s">
        <v>81</v>
      </c>
      <c r="C21" s="184"/>
      <c r="D21" s="184"/>
      <c r="E21" s="184"/>
      <c r="F21" s="184"/>
      <c r="G21" s="184"/>
      <c r="H21" s="184"/>
      <c r="I21" s="184"/>
      <c r="J21" s="184"/>
    </row>
  </sheetData>
  <sheetProtection algorithmName="SHA-512" hashValue="j7zfnyvcXTHPOQ+SuQU/Gz1AUe+kCMy7Nj1wUSj2PERS4JM93K+trklnVgIWbw1W0xga1BFUiAg4e8KxkB8Jtw==" saltValue="vU67l3XYEiJbCL5x1GQTEA==" spinCount="100000" sheet="1" objects="1" scenarios="1"/>
  <mergeCells count="5">
    <mergeCell ref="H6:K6"/>
    <mergeCell ref="B19:J19"/>
    <mergeCell ref="B20:J20"/>
    <mergeCell ref="B21:J21"/>
    <mergeCell ref="C6:F6"/>
  </mergeCells>
  <pageMargins left="0.7" right="0.7" top="0.78740157499999996" bottom="0.78740157499999996" header="0.3" footer="0.3"/>
  <customProperties>
    <customPr name="CellIDs" r:id="rId1"/>
    <customPr name="ConnName" r:id="rId2"/>
    <customPr name="ConnPOV" r:id="rId3"/>
    <customPr name="HyperionPOVXML" r:id="rId4"/>
    <customPr name="HyperionXML" r:id="rId5"/>
    <customPr name="NameConnectionMap" r:id="rId6"/>
    <customPr name="POVPosition" r:id="rId7"/>
    <customPr name="SheetHasParityContent" r:id="rId8"/>
    <customPr name="SheetOptions" r:id="rId9"/>
    <customPr name="ShowPOV" r:id="rId10"/>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45"/>
  <sheetViews>
    <sheetView showGridLines="0" zoomScaleNormal="100" workbookViewId="0">
      <selection activeCell="B2" sqref="B2"/>
    </sheetView>
  </sheetViews>
  <sheetFormatPr defaultColWidth="11.5703125" defaultRowHeight="15" x14ac:dyDescent="0.25"/>
  <cols>
    <col min="1" max="1" width="2.7109375" customWidth="1"/>
    <col min="2" max="2" width="50.7109375" customWidth="1"/>
    <col min="3" max="3" width="3.140625" style="125" customWidth="1"/>
    <col min="4" max="5" width="20.7109375" customWidth="1"/>
    <col min="6" max="6" width="9.7109375" style="33" bestFit="1" customWidth="1"/>
    <col min="7" max="7" width="7.7109375" bestFit="1" customWidth="1"/>
    <col min="8" max="8" width="3" style="158" customWidth="1"/>
    <col min="9" max="10" width="20.5703125" customWidth="1"/>
    <col min="11" max="11" width="9.7109375" style="33" bestFit="1" customWidth="1"/>
    <col min="12" max="12" width="7.7109375" bestFit="1" customWidth="1"/>
  </cols>
  <sheetData>
    <row r="2" spans="1:12" x14ac:dyDescent="0.25">
      <c r="B2" s="18" t="s">
        <v>0</v>
      </c>
      <c r="C2" s="169"/>
      <c r="D2" s="18"/>
      <c r="E2" s="18"/>
      <c r="F2" s="34"/>
      <c r="G2" s="18"/>
      <c r="H2" s="159"/>
      <c r="I2" s="18"/>
      <c r="J2" s="18"/>
      <c r="K2" s="34"/>
      <c r="L2" s="18"/>
    </row>
    <row r="3" spans="1:12" x14ac:dyDescent="0.25">
      <c r="B3" s="19" t="s">
        <v>49</v>
      </c>
      <c r="C3" s="170"/>
      <c r="D3" s="19"/>
      <c r="E3" s="19"/>
      <c r="F3" s="35"/>
      <c r="G3" s="19"/>
      <c r="H3" s="160"/>
      <c r="I3" s="19"/>
      <c r="J3" s="19"/>
      <c r="K3" s="35"/>
      <c r="L3" s="19"/>
    </row>
    <row r="4" spans="1:12" x14ac:dyDescent="0.25">
      <c r="B4" s="20" t="s">
        <v>16</v>
      </c>
      <c r="C4" s="171"/>
      <c r="D4" s="20"/>
      <c r="E4" s="20"/>
      <c r="F4" s="36"/>
      <c r="G4" s="20"/>
      <c r="H4" s="161"/>
      <c r="I4" s="20"/>
      <c r="J4" s="20"/>
      <c r="K4" s="36"/>
      <c r="L4" s="20"/>
    </row>
    <row r="5" spans="1:12" s="143" customFormat="1" x14ac:dyDescent="0.25">
      <c r="A5"/>
      <c r="B5" s="144"/>
      <c r="C5" s="171"/>
      <c r="D5" s="144"/>
      <c r="E5" s="144"/>
      <c r="F5" s="145"/>
      <c r="G5" s="144"/>
      <c r="H5" s="161"/>
      <c r="I5" s="144"/>
      <c r="J5" s="144"/>
      <c r="K5" s="145"/>
      <c r="L5" s="144"/>
    </row>
    <row r="6" spans="1:12" x14ac:dyDescent="0.25">
      <c r="B6" s="21"/>
      <c r="C6" s="162"/>
      <c r="D6" s="12"/>
      <c r="E6" s="13" t="s">
        <v>107</v>
      </c>
      <c r="F6" s="37"/>
      <c r="G6" s="13"/>
      <c r="H6" s="162"/>
      <c r="I6" s="12"/>
      <c r="J6" s="13" t="s">
        <v>102</v>
      </c>
      <c r="K6" s="37"/>
      <c r="L6" s="13"/>
    </row>
    <row r="7" spans="1:12" x14ac:dyDescent="0.25">
      <c r="B7" s="22" t="s">
        <v>17</v>
      </c>
      <c r="C7" s="162"/>
      <c r="D7" s="79">
        <v>2020</v>
      </c>
      <c r="E7" s="118">
        <v>2019</v>
      </c>
      <c r="F7" s="109" t="s">
        <v>48</v>
      </c>
      <c r="G7" s="104" t="s">
        <v>25</v>
      </c>
      <c r="H7" s="162"/>
      <c r="I7" s="79">
        <v>2020</v>
      </c>
      <c r="J7" s="118">
        <v>2019</v>
      </c>
      <c r="K7" s="109" t="s">
        <v>48</v>
      </c>
      <c r="L7" s="104" t="s">
        <v>25</v>
      </c>
    </row>
    <row r="8" spans="1:12" x14ac:dyDescent="0.25">
      <c r="B8" s="22"/>
      <c r="C8" s="162"/>
      <c r="D8" s="11"/>
      <c r="E8" s="12"/>
      <c r="F8" s="38"/>
      <c r="G8" s="22"/>
      <c r="H8" s="162"/>
      <c r="I8" s="11"/>
      <c r="J8" s="12"/>
      <c r="K8" s="38"/>
      <c r="L8" s="22"/>
    </row>
    <row r="9" spans="1:12" x14ac:dyDescent="0.25">
      <c r="B9" s="23" t="s">
        <v>71</v>
      </c>
      <c r="C9" s="162"/>
      <c r="D9" s="56">
        <v>2023000000</v>
      </c>
      <c r="E9" s="39">
        <v>1970000000</v>
      </c>
      <c r="F9" s="39">
        <f t="shared" ref="F9:F38" si="0">D9-E9</f>
        <v>53000000</v>
      </c>
      <c r="G9" s="78">
        <f t="shared" ref="G9:G22" si="1">F9/E9*100</f>
        <v>2.7</v>
      </c>
      <c r="H9" s="162"/>
      <c r="I9" s="56">
        <v>7532000000</v>
      </c>
      <c r="J9" s="39">
        <v>7399000000</v>
      </c>
      <c r="K9" s="39">
        <f t="shared" ref="K9:K38" si="2">I9-J9</f>
        <v>133000000</v>
      </c>
      <c r="L9" s="78">
        <f t="shared" ref="L9:L14" si="3">K9/J9*100</f>
        <v>1.8</v>
      </c>
    </row>
    <row r="10" spans="1:12" x14ac:dyDescent="0.25">
      <c r="B10" s="24" t="s">
        <v>108</v>
      </c>
      <c r="C10" s="162"/>
      <c r="D10" s="56">
        <v>1810000000</v>
      </c>
      <c r="E10" s="39">
        <v>1773000000</v>
      </c>
      <c r="F10" s="39">
        <f t="shared" si="0"/>
        <v>37000000</v>
      </c>
      <c r="G10" s="78">
        <f t="shared" si="1"/>
        <v>2.1</v>
      </c>
      <c r="H10" s="162"/>
      <c r="I10" s="56">
        <v>6730000000</v>
      </c>
      <c r="J10" s="39">
        <v>6647000000</v>
      </c>
      <c r="K10" s="39">
        <f t="shared" si="2"/>
        <v>83000000</v>
      </c>
      <c r="L10" s="78">
        <f t="shared" si="3"/>
        <v>1.2</v>
      </c>
    </row>
    <row r="11" spans="1:12" x14ac:dyDescent="0.25">
      <c r="B11" s="25" t="s">
        <v>109</v>
      </c>
      <c r="C11" s="162"/>
      <c r="D11" s="57">
        <v>1359000000</v>
      </c>
      <c r="E11" s="40">
        <v>1341000000</v>
      </c>
      <c r="F11" s="40">
        <f t="shared" si="0"/>
        <v>18000000</v>
      </c>
      <c r="G11" s="78">
        <f t="shared" si="1"/>
        <v>1.3</v>
      </c>
      <c r="H11" s="162"/>
      <c r="I11" s="57">
        <v>5307000000</v>
      </c>
      <c r="J11" s="40">
        <v>5301000000</v>
      </c>
      <c r="K11" s="40">
        <f t="shared" si="2"/>
        <v>6000000</v>
      </c>
      <c r="L11" s="78">
        <f t="shared" si="3"/>
        <v>0.1</v>
      </c>
    </row>
    <row r="12" spans="1:12" x14ac:dyDescent="0.25">
      <c r="B12" s="4" t="s">
        <v>50</v>
      </c>
      <c r="C12" s="162"/>
      <c r="D12" s="57">
        <v>451000000</v>
      </c>
      <c r="E12" s="40">
        <v>432000000</v>
      </c>
      <c r="F12" s="40">
        <f t="shared" si="0"/>
        <v>19000000</v>
      </c>
      <c r="G12" s="78">
        <f t="shared" si="1"/>
        <v>4.4000000000000004</v>
      </c>
      <c r="H12" s="162"/>
      <c r="I12" s="57">
        <v>1423000000</v>
      </c>
      <c r="J12" s="40">
        <v>1346000000</v>
      </c>
      <c r="K12" s="40">
        <f t="shared" si="2"/>
        <v>77000000</v>
      </c>
      <c r="L12" s="78">
        <f t="shared" si="3"/>
        <v>5.7</v>
      </c>
    </row>
    <row r="13" spans="1:12" x14ac:dyDescent="0.25">
      <c r="B13" s="3" t="s">
        <v>51</v>
      </c>
      <c r="C13" s="162"/>
      <c r="D13" s="56">
        <v>202000000</v>
      </c>
      <c r="E13" s="39">
        <v>189000000</v>
      </c>
      <c r="F13" s="39">
        <f t="shared" si="0"/>
        <v>13000000</v>
      </c>
      <c r="G13" s="78">
        <f t="shared" si="1"/>
        <v>6.9</v>
      </c>
      <c r="H13" s="162"/>
      <c r="I13" s="56">
        <v>785000000</v>
      </c>
      <c r="J13" s="39">
        <v>741000000</v>
      </c>
      <c r="K13" s="39">
        <f t="shared" si="2"/>
        <v>44000000</v>
      </c>
      <c r="L13" s="78">
        <f t="shared" si="3"/>
        <v>5.9</v>
      </c>
    </row>
    <row r="14" spans="1:12" x14ac:dyDescent="0.25">
      <c r="B14" s="3" t="s">
        <v>52</v>
      </c>
      <c r="C14" s="162"/>
      <c r="D14" s="56">
        <v>11000000</v>
      </c>
      <c r="E14" s="39">
        <v>8000000</v>
      </c>
      <c r="F14" s="39">
        <f t="shared" si="0"/>
        <v>3000000</v>
      </c>
      <c r="G14" s="78">
        <f t="shared" si="1"/>
        <v>37.5</v>
      </c>
      <c r="H14" s="162"/>
      <c r="I14" s="56">
        <v>17000000</v>
      </c>
      <c r="J14" s="39">
        <v>11000000</v>
      </c>
      <c r="K14" s="39">
        <f t="shared" si="2"/>
        <v>6000000</v>
      </c>
      <c r="L14" s="78">
        <f t="shared" si="3"/>
        <v>54.5</v>
      </c>
    </row>
    <row r="15" spans="1:12" x14ac:dyDescent="0.25">
      <c r="B15" s="2" t="s">
        <v>53</v>
      </c>
      <c r="C15" s="162"/>
      <c r="D15" s="56">
        <v>47000000</v>
      </c>
      <c r="E15" s="39">
        <v>63000000</v>
      </c>
      <c r="F15" s="39">
        <f t="shared" si="0"/>
        <v>-16000000</v>
      </c>
      <c r="G15" s="78">
        <f t="shared" si="1"/>
        <v>-25.4</v>
      </c>
      <c r="H15" s="162"/>
      <c r="I15" s="56">
        <v>542000000</v>
      </c>
      <c r="J15" s="39">
        <v>183000000</v>
      </c>
      <c r="K15" s="39">
        <f t="shared" si="2"/>
        <v>359000000</v>
      </c>
      <c r="L15" s="78" t="s">
        <v>105</v>
      </c>
    </row>
    <row r="16" spans="1:12" x14ac:dyDescent="0.25">
      <c r="B16" s="2" t="s">
        <v>54</v>
      </c>
      <c r="C16" s="162"/>
      <c r="D16" s="56">
        <v>-1442000000</v>
      </c>
      <c r="E16" s="39">
        <v>-1413000000</v>
      </c>
      <c r="F16" s="39">
        <f t="shared" si="0"/>
        <v>-29000000</v>
      </c>
      <c r="G16" s="78">
        <f t="shared" si="1"/>
        <v>2.1</v>
      </c>
      <c r="H16" s="162"/>
      <c r="I16" s="56">
        <v>-5391000000</v>
      </c>
      <c r="J16" s="39">
        <v>-5290000000</v>
      </c>
      <c r="K16" s="39">
        <f t="shared" si="2"/>
        <v>-101000000</v>
      </c>
      <c r="L16" s="78">
        <f t="shared" ref="L16:L22" si="4">K16/J16*100</f>
        <v>1.9</v>
      </c>
    </row>
    <row r="17" spans="2:12" x14ac:dyDescent="0.25">
      <c r="B17" s="4" t="s">
        <v>55</v>
      </c>
      <c r="C17" s="162"/>
      <c r="D17" s="57">
        <v>-672000000</v>
      </c>
      <c r="E17" s="40">
        <v>-694000000</v>
      </c>
      <c r="F17" s="40">
        <f t="shared" si="0"/>
        <v>22000000</v>
      </c>
      <c r="G17" s="78">
        <f t="shared" si="1"/>
        <v>-3.2</v>
      </c>
      <c r="H17" s="162"/>
      <c r="I17" s="57">
        <v>-2435000000</v>
      </c>
      <c r="J17" s="40">
        <v>-2372000000</v>
      </c>
      <c r="K17" s="40">
        <f t="shared" si="2"/>
        <v>-63000000</v>
      </c>
      <c r="L17" s="78">
        <f t="shared" si="4"/>
        <v>2.7</v>
      </c>
    </row>
    <row r="18" spans="2:12" x14ac:dyDescent="0.25">
      <c r="B18" s="4" t="s">
        <v>56</v>
      </c>
      <c r="C18" s="162"/>
      <c r="D18" s="57">
        <v>-151000000</v>
      </c>
      <c r="E18" s="40">
        <v>-145000000</v>
      </c>
      <c r="F18" s="40">
        <f t="shared" si="0"/>
        <v>-6000000</v>
      </c>
      <c r="G18" s="78">
        <f t="shared" si="1"/>
        <v>4.0999999999999996</v>
      </c>
      <c r="H18" s="162"/>
      <c r="I18" s="57">
        <v>-611000000</v>
      </c>
      <c r="J18" s="40">
        <v>-592000000</v>
      </c>
      <c r="K18" s="40">
        <f t="shared" si="2"/>
        <v>-19000000</v>
      </c>
      <c r="L18" s="78">
        <f t="shared" si="4"/>
        <v>3.2</v>
      </c>
    </row>
    <row r="19" spans="2:12" x14ac:dyDescent="0.25">
      <c r="B19" s="25" t="s">
        <v>57</v>
      </c>
      <c r="C19" s="162"/>
      <c r="D19" s="57">
        <v>-10000000</v>
      </c>
      <c r="E19" s="40">
        <v>-21000000</v>
      </c>
      <c r="F19" s="40">
        <f t="shared" si="0"/>
        <v>11000000</v>
      </c>
      <c r="G19" s="78">
        <f t="shared" si="1"/>
        <v>-52.4</v>
      </c>
      <c r="H19" s="162"/>
      <c r="I19" s="57">
        <v>-69000000</v>
      </c>
      <c r="J19" s="40">
        <v>-77000000</v>
      </c>
      <c r="K19" s="40">
        <f t="shared" si="2"/>
        <v>8000000</v>
      </c>
      <c r="L19" s="78">
        <f t="shared" si="4"/>
        <v>-10.4</v>
      </c>
    </row>
    <row r="20" spans="2:12" x14ac:dyDescent="0.25">
      <c r="B20" s="4" t="s">
        <v>58</v>
      </c>
      <c r="C20" s="162"/>
      <c r="D20" s="57">
        <v>-609000000</v>
      </c>
      <c r="E20" s="40">
        <v>-553000000</v>
      </c>
      <c r="F20" s="40">
        <f t="shared" si="0"/>
        <v>-56000000</v>
      </c>
      <c r="G20" s="78">
        <f t="shared" si="1"/>
        <v>10.1</v>
      </c>
      <c r="H20" s="162"/>
      <c r="I20" s="57">
        <v>-2276000000</v>
      </c>
      <c r="J20" s="40">
        <v>-2249000000</v>
      </c>
      <c r="K20" s="40">
        <f t="shared" si="2"/>
        <v>-27000000</v>
      </c>
      <c r="L20" s="78">
        <f t="shared" si="4"/>
        <v>1.2</v>
      </c>
    </row>
    <row r="21" spans="2:12" x14ac:dyDescent="0.25">
      <c r="B21" s="110" t="s">
        <v>59</v>
      </c>
      <c r="C21" s="162"/>
      <c r="D21" s="57">
        <v>-9000000</v>
      </c>
      <c r="E21" s="40">
        <v>-9000000</v>
      </c>
      <c r="F21" s="40">
        <f t="shared" si="0"/>
        <v>0</v>
      </c>
      <c r="G21" s="78">
        <f t="shared" si="1"/>
        <v>0</v>
      </c>
      <c r="H21" s="162"/>
      <c r="I21" s="57">
        <v>-32000000</v>
      </c>
      <c r="J21" s="40">
        <v>-34000000</v>
      </c>
      <c r="K21" s="40">
        <f t="shared" si="2"/>
        <v>2000000</v>
      </c>
      <c r="L21" s="78">
        <f t="shared" si="4"/>
        <v>-5.9</v>
      </c>
    </row>
    <row r="22" spans="2:12" x14ac:dyDescent="0.25">
      <c r="B22" s="15" t="s">
        <v>110</v>
      </c>
      <c r="C22" s="162"/>
      <c r="D22" s="56">
        <v>628000000</v>
      </c>
      <c r="E22" s="39">
        <v>620000000</v>
      </c>
      <c r="F22" s="39">
        <f t="shared" si="0"/>
        <v>8000000</v>
      </c>
      <c r="G22" s="78">
        <f t="shared" si="1"/>
        <v>1.3</v>
      </c>
      <c r="H22" s="162"/>
      <c r="I22" s="56">
        <v>2683000000</v>
      </c>
      <c r="J22" s="39">
        <v>2292000000</v>
      </c>
      <c r="K22" s="39">
        <f t="shared" si="2"/>
        <v>391000000</v>
      </c>
      <c r="L22" s="78">
        <f t="shared" si="4"/>
        <v>17.100000000000001</v>
      </c>
    </row>
    <row r="23" spans="2:12" x14ac:dyDescent="0.25">
      <c r="B23" s="5" t="s">
        <v>60</v>
      </c>
      <c r="C23" s="162"/>
      <c r="D23" s="17">
        <f>D22/D9</f>
        <v>0.31</v>
      </c>
      <c r="E23" s="29">
        <f>E22/E9</f>
        <v>0.315</v>
      </c>
      <c r="F23" s="40">
        <f t="shared" si="0"/>
        <v>0</v>
      </c>
      <c r="G23" s="16">
        <f>D23-E23</f>
        <v>-5.0000000000000001E-3</v>
      </c>
      <c r="H23" s="162"/>
      <c r="I23" s="17">
        <f>I22/I9</f>
        <v>0.35599999999999998</v>
      </c>
      <c r="J23" s="29">
        <f>J22/J9</f>
        <v>0.31</v>
      </c>
      <c r="K23" s="40">
        <f t="shared" si="2"/>
        <v>0</v>
      </c>
      <c r="L23" s="16">
        <f>I23-J23</f>
        <v>4.5999999999999999E-2</v>
      </c>
    </row>
    <row r="24" spans="2:12" x14ac:dyDescent="0.25">
      <c r="B24" s="114" t="s">
        <v>111</v>
      </c>
      <c r="C24" s="162"/>
      <c r="D24" s="57">
        <v>-11000000</v>
      </c>
      <c r="E24" s="40">
        <v>1000000</v>
      </c>
      <c r="F24" s="40">
        <f t="shared" si="0"/>
        <v>-12000000</v>
      </c>
      <c r="G24" s="78" t="s">
        <v>105</v>
      </c>
      <c r="H24" s="162"/>
      <c r="I24" s="57">
        <v>364000000</v>
      </c>
      <c r="J24" s="40">
        <v>-23000000</v>
      </c>
      <c r="K24" s="40">
        <f t="shared" si="2"/>
        <v>387000000</v>
      </c>
      <c r="L24" s="78" t="s">
        <v>106</v>
      </c>
    </row>
    <row r="25" spans="2:12" x14ac:dyDescent="0.25">
      <c r="B25" s="15" t="s">
        <v>112</v>
      </c>
      <c r="C25" s="162"/>
      <c r="D25" s="56">
        <f>D22-D24</f>
        <v>639000000</v>
      </c>
      <c r="E25" s="39">
        <f>E22-E24</f>
        <v>619000000</v>
      </c>
      <c r="F25" s="39">
        <f t="shared" si="0"/>
        <v>20000000</v>
      </c>
      <c r="G25" s="78">
        <f>F25/E25*100</f>
        <v>3.2</v>
      </c>
      <c r="H25" s="162"/>
      <c r="I25" s="56">
        <f>I22-I24</f>
        <v>2319000000</v>
      </c>
      <c r="J25" s="39">
        <f>J22-J24</f>
        <v>2315000000</v>
      </c>
      <c r="K25" s="39">
        <f t="shared" si="2"/>
        <v>4000000</v>
      </c>
      <c r="L25" s="78">
        <f>K25/J25*100</f>
        <v>0.2</v>
      </c>
    </row>
    <row r="26" spans="2:12" x14ac:dyDescent="0.25">
      <c r="B26" s="5" t="s">
        <v>61</v>
      </c>
      <c r="C26" s="162"/>
      <c r="D26" s="17">
        <f>D25/D9</f>
        <v>0.316</v>
      </c>
      <c r="E26" s="29">
        <f>E25/E9</f>
        <v>0.314</v>
      </c>
      <c r="F26" s="40">
        <f t="shared" si="0"/>
        <v>0</v>
      </c>
      <c r="G26" s="16">
        <f>D26-E26</f>
        <v>2E-3</v>
      </c>
      <c r="H26" s="162"/>
      <c r="I26" s="17">
        <f>I25/I9</f>
        <v>0.308</v>
      </c>
      <c r="J26" s="29">
        <f>J25/J9</f>
        <v>0.313</v>
      </c>
      <c r="K26" s="40">
        <f t="shared" si="2"/>
        <v>0</v>
      </c>
      <c r="L26" s="16">
        <f>I26-J26</f>
        <v>-5.0000000000000001E-3</v>
      </c>
    </row>
    <row r="27" spans="2:12" x14ac:dyDescent="0.25">
      <c r="B27" s="7" t="s">
        <v>62</v>
      </c>
      <c r="C27" s="162"/>
      <c r="D27" s="57">
        <v>-668000000</v>
      </c>
      <c r="E27" s="40">
        <v>-603000000</v>
      </c>
      <c r="F27" s="40">
        <f t="shared" si="0"/>
        <v>-65000000</v>
      </c>
      <c r="G27" s="78">
        <f>F27/E27*100</f>
        <v>10.8</v>
      </c>
      <c r="H27" s="162"/>
      <c r="I27" s="57">
        <v>-2369000000</v>
      </c>
      <c r="J27" s="40">
        <v>-2416000000</v>
      </c>
      <c r="K27" s="40">
        <f t="shared" si="2"/>
        <v>47000000</v>
      </c>
      <c r="L27" s="78">
        <f>K27/J27*100</f>
        <v>-1.9</v>
      </c>
    </row>
    <row r="28" spans="2:12" x14ac:dyDescent="0.25">
      <c r="B28" s="2" t="s">
        <v>63</v>
      </c>
      <c r="C28" s="162"/>
      <c r="D28" s="56">
        <v>-40000000</v>
      </c>
      <c r="E28" s="39">
        <v>17000000</v>
      </c>
      <c r="F28" s="39">
        <f t="shared" si="0"/>
        <v>-57000000</v>
      </c>
      <c r="G28" s="78" t="s">
        <v>106</v>
      </c>
      <c r="H28" s="162"/>
      <c r="I28" s="56">
        <v>314000000</v>
      </c>
      <c r="J28" s="39">
        <v>-124000000</v>
      </c>
      <c r="K28" s="39">
        <f t="shared" si="2"/>
        <v>438000000</v>
      </c>
      <c r="L28" s="78" t="s">
        <v>106</v>
      </c>
    </row>
    <row r="29" spans="2:12" x14ac:dyDescent="0.25">
      <c r="B29" s="2" t="s">
        <v>64</v>
      </c>
      <c r="C29" s="162"/>
      <c r="D29" s="56">
        <v>-17000000</v>
      </c>
      <c r="E29" s="39">
        <v>-16000000</v>
      </c>
      <c r="F29" s="39">
        <f t="shared" si="0"/>
        <v>-1000000</v>
      </c>
      <c r="G29" s="78">
        <f>F29/E29*100</f>
        <v>6.3</v>
      </c>
      <c r="H29" s="162"/>
      <c r="I29" s="56">
        <v>-66000000</v>
      </c>
      <c r="J29" s="39">
        <v>-55000000</v>
      </c>
      <c r="K29" s="39">
        <f t="shared" si="2"/>
        <v>-11000000</v>
      </c>
      <c r="L29" s="78">
        <f>K29/J29*100</f>
        <v>20</v>
      </c>
    </row>
    <row r="30" spans="2:12" x14ac:dyDescent="0.25">
      <c r="B30" s="8" t="s">
        <v>65</v>
      </c>
      <c r="C30" s="162"/>
      <c r="D30" s="56">
        <v>-57000000</v>
      </c>
      <c r="E30" s="39">
        <v>2000000</v>
      </c>
      <c r="F30" s="39">
        <f t="shared" si="0"/>
        <v>-59000000</v>
      </c>
      <c r="G30" s="78" t="s">
        <v>106</v>
      </c>
      <c r="H30" s="162"/>
      <c r="I30" s="56">
        <v>248000000</v>
      </c>
      <c r="J30" s="39">
        <v>-179000000</v>
      </c>
      <c r="K30" s="39">
        <f t="shared" si="2"/>
        <v>427000000</v>
      </c>
      <c r="L30" s="78" t="s">
        <v>106</v>
      </c>
    </row>
    <row r="31" spans="2:12" x14ac:dyDescent="0.25">
      <c r="B31" s="9" t="s">
        <v>66</v>
      </c>
      <c r="C31" s="162"/>
      <c r="D31" s="57">
        <v>58000000</v>
      </c>
      <c r="E31" s="40">
        <v>-33000000</v>
      </c>
      <c r="F31" s="40">
        <f t="shared" si="0"/>
        <v>91000000</v>
      </c>
      <c r="G31" s="78" t="s">
        <v>106</v>
      </c>
      <c r="H31" s="162"/>
      <c r="I31" s="57">
        <v>80000000</v>
      </c>
      <c r="J31" s="40">
        <v>-33000000</v>
      </c>
      <c r="K31" s="40">
        <f t="shared" si="2"/>
        <v>113000000</v>
      </c>
      <c r="L31" s="78" t="s">
        <v>106</v>
      </c>
    </row>
    <row r="32" spans="2:12" x14ac:dyDescent="0.25">
      <c r="B32" s="8" t="s">
        <v>67</v>
      </c>
      <c r="C32" s="162"/>
      <c r="D32" s="56">
        <v>1000000</v>
      </c>
      <c r="E32" s="39">
        <v>-32000000</v>
      </c>
      <c r="F32" s="39">
        <f t="shared" si="0"/>
        <v>33000000</v>
      </c>
      <c r="G32" s="78" t="s">
        <v>106</v>
      </c>
      <c r="H32" s="162"/>
      <c r="I32" s="56">
        <v>328000000</v>
      </c>
      <c r="J32" s="39">
        <v>-212000000</v>
      </c>
      <c r="K32" s="39">
        <f t="shared" si="2"/>
        <v>540000000</v>
      </c>
      <c r="L32" s="78" t="s">
        <v>106</v>
      </c>
    </row>
    <row r="33" spans="2:19" x14ac:dyDescent="0.25">
      <c r="B33" s="6" t="s">
        <v>68</v>
      </c>
      <c r="C33" s="162"/>
      <c r="D33" s="31">
        <v>2974600000</v>
      </c>
      <c r="E33" s="32">
        <v>2974600000</v>
      </c>
      <c r="F33" s="40">
        <f t="shared" si="0"/>
        <v>0</v>
      </c>
      <c r="G33" s="78">
        <f>F33/E33*100</f>
        <v>0</v>
      </c>
      <c r="H33" s="162"/>
      <c r="I33" s="31">
        <v>2974600000</v>
      </c>
      <c r="J33" s="32">
        <v>2974600000</v>
      </c>
      <c r="K33" s="40">
        <f t="shared" si="2"/>
        <v>0</v>
      </c>
      <c r="L33" s="78">
        <f>K33/J33*100</f>
        <v>0</v>
      </c>
    </row>
    <row r="34" spans="2:19" x14ac:dyDescent="0.25">
      <c r="B34" s="26" t="s">
        <v>113</v>
      </c>
      <c r="C34" s="162"/>
      <c r="D34" s="14">
        <f>D32/D33</f>
        <v>0</v>
      </c>
      <c r="E34" s="30">
        <f>E32/E33</f>
        <v>-0.01</v>
      </c>
      <c r="F34" s="40">
        <f t="shared" si="0"/>
        <v>0</v>
      </c>
      <c r="G34" s="78" t="s">
        <v>106</v>
      </c>
      <c r="H34" s="162"/>
      <c r="I34" s="14">
        <v>0.11</v>
      </c>
      <c r="J34" s="30">
        <v>-7.0000000000000007E-2</v>
      </c>
      <c r="K34" s="40">
        <f t="shared" si="2"/>
        <v>0</v>
      </c>
      <c r="L34" s="78" t="s">
        <v>106</v>
      </c>
    </row>
    <row r="35" spans="2:19" x14ac:dyDescent="0.25">
      <c r="B35" s="27" t="s">
        <v>115</v>
      </c>
      <c r="C35" s="162"/>
      <c r="D35" s="56">
        <v>-368000000</v>
      </c>
      <c r="E35" s="39">
        <v>-263000000</v>
      </c>
      <c r="F35" s="39">
        <f t="shared" si="0"/>
        <v>-105000000</v>
      </c>
      <c r="G35" s="78">
        <f>F35/E35*100</f>
        <v>39.9</v>
      </c>
      <c r="H35" s="162"/>
      <c r="I35" s="56">
        <v>-1094000000</v>
      </c>
      <c r="J35" s="39">
        <v>-1044000000</v>
      </c>
      <c r="K35" s="39">
        <f t="shared" si="2"/>
        <v>-50000000</v>
      </c>
      <c r="L35" s="78">
        <f>K35/J35*100</f>
        <v>4.8</v>
      </c>
    </row>
    <row r="36" spans="2:19" x14ac:dyDescent="0.25">
      <c r="B36" s="10" t="s">
        <v>69</v>
      </c>
      <c r="C36" s="162"/>
      <c r="D36" s="28">
        <f>-D35/D9</f>
        <v>0.182</v>
      </c>
      <c r="E36" s="16">
        <f>-E35/E9</f>
        <v>0.13400000000000001</v>
      </c>
      <c r="F36" s="39">
        <f t="shared" si="0"/>
        <v>0</v>
      </c>
      <c r="G36" s="16">
        <f>D36-E36</f>
        <v>4.8000000000000001E-2</v>
      </c>
      <c r="H36" s="162"/>
      <c r="I36" s="28">
        <f>-I35/I9</f>
        <v>0.14499999999999999</v>
      </c>
      <c r="J36" s="16">
        <f>-J35/J9</f>
        <v>0.14099999999999999</v>
      </c>
      <c r="K36" s="39">
        <f t="shared" si="2"/>
        <v>0</v>
      </c>
      <c r="L36" s="16">
        <f>I36-J36</f>
        <v>4.0000000000000001E-3</v>
      </c>
    </row>
    <row r="37" spans="2:19" x14ac:dyDescent="0.25">
      <c r="B37" s="111" t="s">
        <v>70</v>
      </c>
      <c r="C37" s="162"/>
      <c r="D37" s="57">
        <f>D22+D35</f>
        <v>260000000</v>
      </c>
      <c r="E37" s="40">
        <f>E22+E35</f>
        <v>357000000</v>
      </c>
      <c r="F37" s="40">
        <f t="shared" si="0"/>
        <v>-97000000</v>
      </c>
      <c r="G37" s="78">
        <f>F37/E37*100</f>
        <v>-27.2</v>
      </c>
      <c r="H37" s="162"/>
      <c r="I37" s="57">
        <f>I22+I35</f>
        <v>1589000000</v>
      </c>
      <c r="J37" s="40">
        <f>J22+J35</f>
        <v>1248000000</v>
      </c>
      <c r="K37" s="40">
        <f t="shared" si="2"/>
        <v>341000000</v>
      </c>
      <c r="L37" s="78">
        <f>K37/J37*100</f>
        <v>27.3</v>
      </c>
    </row>
    <row r="38" spans="2:19" x14ac:dyDescent="0.25">
      <c r="B38" s="112" t="s">
        <v>18</v>
      </c>
      <c r="C38" s="162"/>
      <c r="D38" s="56">
        <v>1200000000</v>
      </c>
      <c r="E38" s="39">
        <v>390000000</v>
      </c>
      <c r="F38" s="40">
        <f t="shared" si="0"/>
        <v>810000000</v>
      </c>
      <c r="G38" s="78" t="s">
        <v>105</v>
      </c>
      <c r="H38" s="162"/>
      <c r="I38" s="56">
        <v>1896000000</v>
      </c>
      <c r="J38" s="39">
        <v>1023000000</v>
      </c>
      <c r="K38" s="40">
        <f t="shared" si="2"/>
        <v>873000000</v>
      </c>
      <c r="L38" s="78">
        <f>K38/J38*100</f>
        <v>85.3</v>
      </c>
    </row>
    <row r="40" spans="2:19" ht="22.5" x14ac:dyDescent="0.25">
      <c r="B40" s="140" t="s">
        <v>103</v>
      </c>
      <c r="C40" s="172"/>
      <c r="D40" s="141"/>
      <c r="E40" s="141"/>
      <c r="F40" s="141"/>
      <c r="G40" s="141"/>
      <c r="H40" s="163"/>
      <c r="I40" s="141"/>
      <c r="J40" s="141"/>
      <c r="K40" s="141"/>
      <c r="L40" s="113"/>
      <c r="M40" s="113"/>
    </row>
    <row r="41" spans="2:19" ht="22.5" x14ac:dyDescent="0.25">
      <c r="B41" s="140" t="s">
        <v>104</v>
      </c>
      <c r="C41" s="172"/>
    </row>
    <row r="42" spans="2:19" ht="15.4" customHeight="1" x14ac:dyDescent="0.25">
      <c r="B42" s="140" t="s">
        <v>117</v>
      </c>
      <c r="C42" s="172"/>
    </row>
    <row r="43" spans="2:19" ht="29.45" customHeight="1" x14ac:dyDescent="0.25">
      <c r="B43" s="185" t="s">
        <v>118</v>
      </c>
      <c r="C43" s="186"/>
      <c r="D43" s="186"/>
      <c r="E43" s="186"/>
      <c r="F43" s="186"/>
      <c r="G43" s="186"/>
      <c r="H43" s="186"/>
      <c r="I43" s="186"/>
      <c r="J43" s="186"/>
      <c r="K43" s="186"/>
      <c r="L43" s="140"/>
      <c r="M43" s="141"/>
      <c r="N43" s="141"/>
      <c r="O43" s="141"/>
      <c r="P43" s="141"/>
      <c r="Q43" s="141"/>
      <c r="R43" s="141"/>
      <c r="S43" s="141"/>
    </row>
    <row r="44" spans="2:19" ht="13.5" customHeight="1" x14ac:dyDescent="0.25">
      <c r="B44" s="141" t="s">
        <v>96</v>
      </c>
      <c r="C44" s="173"/>
      <c r="D44" s="141"/>
      <c r="E44" s="141"/>
      <c r="F44" s="141"/>
      <c r="G44" s="141"/>
      <c r="H44" s="163"/>
      <c r="I44" s="141"/>
    </row>
    <row r="45" spans="2:19" ht="22.15" customHeight="1" x14ac:dyDescent="0.25">
      <c r="B45" s="140" t="s">
        <v>97</v>
      </c>
      <c r="C45" s="172"/>
    </row>
  </sheetData>
  <sheetProtection algorithmName="SHA-512" hashValue="fQFZ0YLLIxTuOkZre+4U6JSGgkfIHyf3BFhhwS48+9fG65lZYi1Zl14Q0blgiH6As2PfLzhkM8jCAUa6/e7gQQ==" saltValue="sZjlVAwytjN4WXpxCXNzsQ==" spinCount="100000" sheet="1" objects="1" scenarios="1"/>
  <mergeCells count="1">
    <mergeCell ref="B43:K43"/>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35"/>
  <sheetViews>
    <sheetView showGridLines="0" workbookViewId="0">
      <selection activeCell="B2" sqref="B2"/>
    </sheetView>
  </sheetViews>
  <sheetFormatPr defaultColWidth="11.5703125" defaultRowHeight="15" x14ac:dyDescent="0.25"/>
  <cols>
    <col min="1" max="1" width="2.7109375" customWidth="1"/>
    <col min="2" max="2" width="50.7109375" bestFit="1" customWidth="1"/>
    <col min="3" max="3" width="2.85546875" customWidth="1"/>
    <col min="4" max="7" width="14.7109375" customWidth="1"/>
    <col min="8" max="8" width="2.85546875" style="125" customWidth="1"/>
    <col min="9" max="12" width="14.7109375" customWidth="1"/>
  </cols>
  <sheetData>
    <row r="2" spans="2:12" x14ac:dyDescent="0.25">
      <c r="B2" s="42" t="s">
        <v>0</v>
      </c>
    </row>
    <row r="3" spans="2:12" x14ac:dyDescent="0.25">
      <c r="B3" s="106" t="s">
        <v>35</v>
      </c>
    </row>
    <row r="4" spans="2:12" x14ac:dyDescent="0.25">
      <c r="B4" s="43" t="s">
        <v>16</v>
      </c>
    </row>
    <row r="5" spans="2:12" x14ac:dyDescent="0.25">
      <c r="B5" s="43"/>
    </row>
    <row r="6" spans="2:12" x14ac:dyDescent="0.25">
      <c r="B6" s="156"/>
      <c r="D6" s="188">
        <v>2020</v>
      </c>
      <c r="E6" s="188"/>
      <c r="F6" s="188"/>
      <c r="G6" s="188"/>
      <c r="H6" s="130"/>
      <c r="I6" s="188">
        <v>2019</v>
      </c>
      <c r="J6" s="188"/>
      <c r="K6" s="188"/>
      <c r="L6" s="188"/>
    </row>
    <row r="7" spans="2:12" x14ac:dyDescent="0.25">
      <c r="B7" s="45" t="s">
        <v>17</v>
      </c>
      <c r="D7" s="122" t="s">
        <v>21</v>
      </c>
      <c r="E7" s="138" t="s">
        <v>94</v>
      </c>
      <c r="F7" s="104" t="s">
        <v>101</v>
      </c>
      <c r="G7" s="11" t="s">
        <v>23</v>
      </c>
      <c r="H7" s="131"/>
      <c r="I7" s="104" t="s">
        <v>21</v>
      </c>
      <c r="J7" s="104" t="s">
        <v>22</v>
      </c>
      <c r="K7" s="104" t="s">
        <v>5</v>
      </c>
      <c r="L7" s="104" t="s">
        <v>23</v>
      </c>
    </row>
    <row r="8" spans="2:12" x14ac:dyDescent="0.25">
      <c r="B8" s="46"/>
      <c r="D8" s="123"/>
      <c r="E8" s="123"/>
      <c r="F8" s="50"/>
      <c r="G8" s="51"/>
      <c r="H8" s="130"/>
      <c r="I8" s="50"/>
      <c r="J8" s="50"/>
      <c r="K8" s="50"/>
      <c r="L8" s="50"/>
    </row>
    <row r="9" spans="2:12" x14ac:dyDescent="0.25">
      <c r="B9" s="47" t="s">
        <v>2</v>
      </c>
      <c r="D9" s="52">
        <v>524000000</v>
      </c>
      <c r="E9" s="52">
        <v>1079000000</v>
      </c>
      <c r="F9" s="52">
        <v>2055000000</v>
      </c>
      <c r="G9" s="53">
        <v>2683000000</v>
      </c>
      <c r="H9" s="132"/>
      <c r="I9" s="52">
        <v>514000000</v>
      </c>
      <c r="J9" s="52">
        <v>1084000000</v>
      </c>
      <c r="K9" s="52">
        <v>1672000000</v>
      </c>
      <c r="L9" s="52">
        <v>2292000000</v>
      </c>
    </row>
    <row r="10" spans="2:12" x14ac:dyDescent="0.25">
      <c r="B10" s="48" t="s">
        <v>3</v>
      </c>
      <c r="D10" s="54">
        <v>-224000000</v>
      </c>
      <c r="E10" s="54">
        <v>-475000000</v>
      </c>
      <c r="F10" s="54">
        <v>-726000000</v>
      </c>
      <c r="G10" s="55">
        <v>-1094000000</v>
      </c>
      <c r="H10" s="133"/>
      <c r="I10" s="54">
        <v>-252000000</v>
      </c>
      <c r="J10" s="54">
        <v>-496000000</v>
      </c>
      <c r="K10" s="54">
        <v>-782000000</v>
      </c>
      <c r="L10" s="54">
        <v>-1044000000</v>
      </c>
    </row>
    <row r="11" spans="2:12" x14ac:dyDescent="0.25">
      <c r="B11" s="23" t="s">
        <v>4</v>
      </c>
      <c r="D11" s="52">
        <v>300000000</v>
      </c>
      <c r="E11" s="52">
        <v>604000000</v>
      </c>
      <c r="F11" s="52">
        <v>1329000000</v>
      </c>
      <c r="G11" s="53">
        <v>1589000000</v>
      </c>
      <c r="H11" s="132"/>
      <c r="I11" s="52">
        <v>262000000</v>
      </c>
      <c r="J11" s="52">
        <v>588000000</v>
      </c>
      <c r="K11" s="52">
        <v>890000000</v>
      </c>
      <c r="L11" s="52">
        <v>1248000000</v>
      </c>
    </row>
    <row r="12" spans="2:12" x14ac:dyDescent="0.25">
      <c r="B12" s="2" t="s">
        <v>36</v>
      </c>
      <c r="D12" s="52">
        <v>-54000000</v>
      </c>
      <c r="E12" s="52">
        <v>-264000000</v>
      </c>
      <c r="F12" s="52">
        <v>-221000000</v>
      </c>
      <c r="G12" s="53">
        <v>11000000</v>
      </c>
      <c r="H12" s="132"/>
      <c r="I12" s="52">
        <v>20000000</v>
      </c>
      <c r="J12" s="52">
        <v>-228000000</v>
      </c>
      <c r="K12" s="52">
        <v>-210000000</v>
      </c>
      <c r="L12" s="52">
        <v>-148000000</v>
      </c>
    </row>
    <row r="13" spans="2:12" ht="24" x14ac:dyDescent="0.25">
      <c r="B13" s="107" t="s">
        <v>37</v>
      </c>
      <c r="D13" s="54">
        <v>9000000</v>
      </c>
      <c r="E13" s="54">
        <v>5000000</v>
      </c>
      <c r="F13" s="54">
        <v>-401000000</v>
      </c>
      <c r="G13" s="55">
        <v>-408000000</v>
      </c>
      <c r="H13" s="133"/>
      <c r="I13" s="54">
        <v>0</v>
      </c>
      <c r="J13" s="54">
        <v>0</v>
      </c>
      <c r="K13" s="54">
        <v>0</v>
      </c>
      <c r="L13" s="54">
        <v>-1000000</v>
      </c>
    </row>
    <row r="14" spans="2:12" x14ac:dyDescent="0.25">
      <c r="B14" s="107" t="s">
        <v>38</v>
      </c>
      <c r="D14" s="54">
        <v>5000000</v>
      </c>
      <c r="E14" s="54">
        <v>5000000</v>
      </c>
      <c r="F14" s="54">
        <v>31000000</v>
      </c>
      <c r="G14" s="55">
        <v>766000000</v>
      </c>
      <c r="H14" s="133"/>
      <c r="I14" s="54">
        <v>0</v>
      </c>
      <c r="J14" s="54">
        <v>0</v>
      </c>
      <c r="K14" s="54">
        <v>0</v>
      </c>
      <c r="L14" s="54">
        <v>0</v>
      </c>
    </row>
    <row r="15" spans="2:12" x14ac:dyDescent="0.25">
      <c r="B15" s="7" t="s">
        <v>39</v>
      </c>
      <c r="D15" s="54">
        <v>0</v>
      </c>
      <c r="E15" s="54">
        <v>5000000</v>
      </c>
      <c r="F15" s="54">
        <v>15000000</v>
      </c>
      <c r="G15" s="55">
        <v>17000000</v>
      </c>
      <c r="H15" s="133"/>
      <c r="I15" s="54">
        <v>0</v>
      </c>
      <c r="J15" s="54">
        <v>1000000</v>
      </c>
      <c r="K15" s="54">
        <v>1000000</v>
      </c>
      <c r="L15" s="54">
        <v>3000000</v>
      </c>
    </row>
    <row r="16" spans="2:12" x14ac:dyDescent="0.25">
      <c r="B16" s="7" t="s">
        <v>40</v>
      </c>
      <c r="D16" s="54">
        <v>-19000000</v>
      </c>
      <c r="E16" s="54">
        <v>-28000000</v>
      </c>
      <c r="F16" s="54">
        <v>-44000000</v>
      </c>
      <c r="G16" s="55">
        <v>-58000000</v>
      </c>
      <c r="H16" s="133"/>
      <c r="I16" s="54">
        <v>-21000000</v>
      </c>
      <c r="J16" s="54">
        <v>-26000000</v>
      </c>
      <c r="K16" s="54">
        <v>-42000000</v>
      </c>
      <c r="L16" s="54">
        <v>-49000000</v>
      </c>
    </row>
    <row r="17" spans="2:12" x14ac:dyDescent="0.25">
      <c r="B17" s="7" t="s">
        <v>41</v>
      </c>
      <c r="D17" s="54">
        <v>1000000</v>
      </c>
      <c r="E17" s="54">
        <v>-12000000</v>
      </c>
      <c r="F17" s="54">
        <v>-13000000</v>
      </c>
      <c r="G17" s="55">
        <v>-20000000</v>
      </c>
      <c r="H17" s="133"/>
      <c r="I17" s="54">
        <v>-13000000</v>
      </c>
      <c r="J17" s="54">
        <v>-12000000</v>
      </c>
      <c r="K17" s="54">
        <v>-5000000</v>
      </c>
      <c r="L17" s="54">
        <v>-21000000</v>
      </c>
    </row>
    <row r="18" spans="2:12" x14ac:dyDescent="0.25">
      <c r="B18" s="49" t="s">
        <v>42</v>
      </c>
      <c r="D18" s="54">
        <v>-1000000</v>
      </c>
      <c r="E18" s="54">
        <v>-1000000</v>
      </c>
      <c r="F18" s="54">
        <v>-1000000</v>
      </c>
      <c r="G18" s="55">
        <v>-1000000</v>
      </c>
      <c r="H18" s="133"/>
      <c r="I18" s="54">
        <v>0</v>
      </c>
      <c r="J18" s="54">
        <v>0</v>
      </c>
      <c r="K18" s="54">
        <v>0</v>
      </c>
      <c r="L18" s="54">
        <v>-9000000</v>
      </c>
    </row>
    <row r="19" spans="2:12" x14ac:dyDescent="0.25">
      <c r="B19" s="2" t="s">
        <v>43</v>
      </c>
      <c r="D19" s="52">
        <v>241000000</v>
      </c>
      <c r="E19" s="52">
        <v>316000000</v>
      </c>
      <c r="F19" s="52">
        <v>695000000</v>
      </c>
      <c r="G19" s="53">
        <v>1896000000</v>
      </c>
      <c r="H19" s="132"/>
      <c r="I19" s="52">
        <v>247000000</v>
      </c>
      <c r="J19" s="52">
        <v>322000000</v>
      </c>
      <c r="K19" s="52">
        <v>633000000</v>
      </c>
      <c r="L19" s="52">
        <v>1023000000</v>
      </c>
    </row>
    <row r="20" spans="2:12" x14ac:dyDescent="0.25">
      <c r="D20" s="1"/>
    </row>
    <row r="21" spans="2:12" x14ac:dyDescent="0.25">
      <c r="B21" s="189" t="s">
        <v>44</v>
      </c>
      <c r="C21" s="190"/>
      <c r="D21" s="190"/>
      <c r="E21" s="190"/>
      <c r="F21" s="190"/>
      <c r="G21" s="190"/>
      <c r="H21" s="190"/>
      <c r="I21" s="190"/>
      <c r="J21" s="190"/>
    </row>
    <row r="23" spans="2:12" x14ac:dyDescent="0.25">
      <c r="B23" s="44"/>
      <c r="D23" s="191">
        <v>2020</v>
      </c>
      <c r="E23" s="191"/>
      <c r="F23" s="191"/>
      <c r="G23" s="191"/>
      <c r="H23" s="131"/>
      <c r="I23" s="180">
        <v>2019</v>
      </c>
      <c r="J23" s="180"/>
      <c r="K23" s="180"/>
      <c r="L23" s="180"/>
    </row>
    <row r="24" spans="2:12" x14ac:dyDescent="0.25">
      <c r="B24" s="46"/>
      <c r="D24" s="126" t="s">
        <v>21</v>
      </c>
      <c r="E24" s="126" t="s">
        <v>94</v>
      </c>
      <c r="F24" s="126" t="s">
        <v>101</v>
      </c>
      <c r="G24" s="127" t="s">
        <v>23</v>
      </c>
      <c r="H24" s="131"/>
      <c r="I24" s="104" t="s">
        <v>21</v>
      </c>
      <c r="J24" s="104" t="s">
        <v>22</v>
      </c>
      <c r="K24" s="104" t="s">
        <v>5</v>
      </c>
      <c r="L24" s="104" t="s">
        <v>23</v>
      </c>
    </row>
    <row r="25" spans="2:12" x14ac:dyDescent="0.25">
      <c r="B25" s="108" t="s">
        <v>45</v>
      </c>
      <c r="D25" s="54">
        <v>241000000</v>
      </c>
      <c r="E25" s="54">
        <v>316000000</v>
      </c>
      <c r="F25" s="54">
        <v>695000000</v>
      </c>
      <c r="G25" s="55">
        <v>1896000000</v>
      </c>
      <c r="H25" s="133"/>
      <c r="I25" s="54">
        <v>247000000</v>
      </c>
      <c r="J25" s="54">
        <v>322000000</v>
      </c>
      <c r="K25" s="54">
        <v>633000000</v>
      </c>
      <c r="L25" s="54">
        <v>1023000000</v>
      </c>
    </row>
    <row r="26" spans="2:12" x14ac:dyDescent="0.25">
      <c r="B26" s="7" t="s">
        <v>46</v>
      </c>
      <c r="D26" s="54">
        <v>2975000000</v>
      </c>
      <c r="E26" s="54">
        <v>2975000000</v>
      </c>
      <c r="F26" s="54">
        <v>2975000000</v>
      </c>
      <c r="G26" s="55">
        <v>2975000000</v>
      </c>
      <c r="H26" s="133"/>
      <c r="I26" s="54">
        <v>2975000000</v>
      </c>
      <c r="J26" s="54">
        <v>2975000000</v>
      </c>
      <c r="K26" s="54">
        <v>2975000000</v>
      </c>
      <c r="L26" s="54">
        <v>2975000000</v>
      </c>
    </row>
    <row r="27" spans="2:12" x14ac:dyDescent="0.25">
      <c r="B27" s="7" t="s">
        <v>47</v>
      </c>
      <c r="D27" s="58">
        <f>D25/D26</f>
        <v>0.08</v>
      </c>
      <c r="E27" s="58">
        <f>E25/E26</f>
        <v>0.11</v>
      </c>
      <c r="F27" s="58">
        <f>F25/F26</f>
        <v>0.23</v>
      </c>
      <c r="G27" s="59">
        <f>G25/G26</f>
        <v>0.64</v>
      </c>
      <c r="H27" s="59"/>
      <c r="I27" s="58">
        <f>I25/I26</f>
        <v>0.08</v>
      </c>
      <c r="J27" s="58">
        <f>J25/J26</f>
        <v>0.11</v>
      </c>
      <c r="K27" s="58">
        <f>K25/K26</f>
        <v>0.21</v>
      </c>
      <c r="L27" s="58">
        <f>L25/L26</f>
        <v>0.34</v>
      </c>
    </row>
    <row r="31" spans="2:12" x14ac:dyDescent="0.25">
      <c r="B31" s="60"/>
      <c r="D31" s="187">
        <v>2020</v>
      </c>
      <c r="E31" s="187"/>
      <c r="F31" s="187"/>
      <c r="G31" s="187"/>
      <c r="H31" s="128"/>
      <c r="I31" s="187">
        <v>2019</v>
      </c>
      <c r="J31" s="187"/>
      <c r="K31" s="187"/>
      <c r="L31" s="187"/>
    </row>
    <row r="32" spans="2:12" x14ac:dyDescent="0.25">
      <c r="B32" s="61" t="s">
        <v>17</v>
      </c>
      <c r="D32" s="166" t="s">
        <v>21</v>
      </c>
      <c r="E32" s="166" t="s">
        <v>22</v>
      </c>
      <c r="F32" s="166" t="s">
        <v>5</v>
      </c>
      <c r="G32" s="11" t="s">
        <v>23</v>
      </c>
      <c r="H32" s="128"/>
      <c r="I32" s="167" t="s">
        <v>21</v>
      </c>
      <c r="J32" s="167" t="s">
        <v>22</v>
      </c>
      <c r="K32" s="167" t="s">
        <v>5</v>
      </c>
      <c r="L32" s="167" t="s">
        <v>23</v>
      </c>
    </row>
    <row r="33" spans="2:12" x14ac:dyDescent="0.25">
      <c r="B33" s="2" t="s">
        <v>18</v>
      </c>
      <c r="D33" s="64">
        <v>241000000</v>
      </c>
      <c r="E33" s="64">
        <v>316000000</v>
      </c>
      <c r="F33" s="64">
        <v>695000000</v>
      </c>
      <c r="G33" s="65">
        <v>1896000000</v>
      </c>
      <c r="H33" s="129"/>
      <c r="I33" s="64">
        <v>247000000</v>
      </c>
      <c r="J33" s="64">
        <v>322000000</v>
      </c>
      <c r="K33" s="64">
        <v>633000000</v>
      </c>
      <c r="L33" s="64">
        <v>1023000000</v>
      </c>
    </row>
    <row r="34" spans="2:12" x14ac:dyDescent="0.25">
      <c r="B34" s="49" t="s">
        <v>19</v>
      </c>
      <c r="D34" s="66">
        <v>-259000000</v>
      </c>
      <c r="E34" s="66">
        <v>-336000000</v>
      </c>
      <c r="F34" s="66">
        <v>-429000000</v>
      </c>
      <c r="G34" s="67">
        <v>-547000000</v>
      </c>
      <c r="H34" s="129"/>
      <c r="I34" s="66">
        <v>-259000000</v>
      </c>
      <c r="J34" s="66">
        <v>-327000000</v>
      </c>
      <c r="K34" s="66">
        <v>-406000000</v>
      </c>
      <c r="L34" s="66">
        <v>-484000000</v>
      </c>
    </row>
    <row r="35" spans="2:12" x14ac:dyDescent="0.25">
      <c r="B35" s="2" t="s">
        <v>20</v>
      </c>
      <c r="D35" s="64">
        <f>D34+D33</f>
        <v>-18000000</v>
      </c>
      <c r="E35" s="64">
        <f>E34+E33</f>
        <v>-20000000</v>
      </c>
      <c r="F35" s="64">
        <f>F34+F33</f>
        <v>266000000</v>
      </c>
      <c r="G35" s="65">
        <f>G34+G33</f>
        <v>1349000000</v>
      </c>
      <c r="H35" s="129"/>
      <c r="I35" s="64">
        <f>I34+I33</f>
        <v>-12000000</v>
      </c>
      <c r="J35" s="64">
        <f>J34+J33</f>
        <v>-5000000</v>
      </c>
      <c r="K35" s="64">
        <f>K34+K33</f>
        <v>227000000</v>
      </c>
      <c r="L35" s="64">
        <f>L34+L33</f>
        <v>539000000</v>
      </c>
    </row>
  </sheetData>
  <sheetProtection algorithmName="SHA-512" hashValue="4PvlCuv677/E+jqsQ7EhoaNSVxcfBAYbyPQ968QTCigfum++n/UA8RwcJXvwMaueJLN20kOu4V/oSoqp1j8Rew==" saltValue="1FqqMJpOyiEqplLqD/UnzA==" spinCount="100000" sheet="1" objects="1" scenarios="1"/>
  <mergeCells count="7">
    <mergeCell ref="D31:G31"/>
    <mergeCell ref="I31:L31"/>
    <mergeCell ref="I6:L6"/>
    <mergeCell ref="B21:J21"/>
    <mergeCell ref="I23:L23"/>
    <mergeCell ref="D6:G6"/>
    <mergeCell ref="D23:G23"/>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20"/>
  <sheetViews>
    <sheetView showGridLines="0" workbookViewId="0">
      <selection activeCell="B2" sqref="B2"/>
    </sheetView>
  </sheetViews>
  <sheetFormatPr defaultColWidth="11.5703125" defaultRowHeight="15" x14ac:dyDescent="0.25"/>
  <cols>
    <col min="1" max="1" width="2.7109375" customWidth="1"/>
    <col min="2" max="2" width="43.42578125" bestFit="1" customWidth="1"/>
    <col min="3" max="4" width="19.28515625" bestFit="1" customWidth="1"/>
    <col min="5" max="5" width="7.7109375" bestFit="1" customWidth="1"/>
    <col min="6" max="6" width="7.85546875" bestFit="1" customWidth="1"/>
  </cols>
  <sheetData>
    <row r="2" spans="1:5" x14ac:dyDescent="0.25">
      <c r="B2" s="62" t="s">
        <v>0</v>
      </c>
    </row>
    <row r="3" spans="1:5" x14ac:dyDescent="0.25">
      <c r="B3" s="62" t="s">
        <v>26</v>
      </c>
    </row>
    <row r="4" spans="1:5" x14ac:dyDescent="0.25">
      <c r="B4" s="63" t="s">
        <v>16</v>
      </c>
    </row>
    <row r="5" spans="1:5" s="143" customFormat="1" x14ac:dyDescent="0.25">
      <c r="A5"/>
      <c r="B5" s="142"/>
    </row>
    <row r="6" spans="1:5" x14ac:dyDescent="0.25">
      <c r="B6" s="68"/>
      <c r="C6" s="73" t="s">
        <v>24</v>
      </c>
      <c r="D6" s="73" t="s">
        <v>24</v>
      </c>
      <c r="E6" s="71"/>
    </row>
    <row r="7" spans="1:5" x14ac:dyDescent="0.25">
      <c r="B7" s="61" t="s">
        <v>17</v>
      </c>
      <c r="C7" s="134">
        <v>2020</v>
      </c>
      <c r="D7" s="124">
        <v>2019</v>
      </c>
      <c r="E7" s="71" t="s">
        <v>25</v>
      </c>
    </row>
    <row r="8" spans="1:5" ht="7.15" customHeight="1" x14ac:dyDescent="0.25">
      <c r="B8" s="61"/>
      <c r="C8" s="168"/>
      <c r="D8" s="71"/>
      <c r="E8" s="71"/>
    </row>
    <row r="9" spans="1:5" x14ac:dyDescent="0.25">
      <c r="B9" s="69" t="s">
        <v>27</v>
      </c>
      <c r="C9" s="76">
        <v>1337000000</v>
      </c>
      <c r="D9" s="77">
        <v>781000000</v>
      </c>
      <c r="E9" s="72">
        <f t="shared" ref="E9:E16" si="0">(C9/D9-1)*100</f>
        <v>71.2</v>
      </c>
    </row>
    <row r="10" spans="1:5" x14ac:dyDescent="0.25">
      <c r="B10" s="74" t="s">
        <v>30</v>
      </c>
      <c r="C10" s="76">
        <v>304000000</v>
      </c>
      <c r="D10" s="77">
        <v>211000000</v>
      </c>
      <c r="E10" s="72">
        <f t="shared" si="0"/>
        <v>44.1</v>
      </c>
    </row>
    <row r="11" spans="1:5" x14ac:dyDescent="0.25">
      <c r="B11" s="74" t="s">
        <v>31</v>
      </c>
      <c r="C11" s="76">
        <v>1229000000</v>
      </c>
      <c r="D11" s="77">
        <v>801000000</v>
      </c>
      <c r="E11" s="72">
        <f t="shared" si="0"/>
        <v>53.4</v>
      </c>
    </row>
    <row r="12" spans="1:5" x14ac:dyDescent="0.25">
      <c r="B12" s="70" t="s">
        <v>28</v>
      </c>
      <c r="C12" s="76">
        <v>-412000000</v>
      </c>
      <c r="D12" s="77">
        <v>-191000000</v>
      </c>
      <c r="E12" s="72" t="s">
        <v>105</v>
      </c>
    </row>
    <row r="13" spans="1:5" x14ac:dyDescent="0.25">
      <c r="B13" s="75" t="s">
        <v>32</v>
      </c>
      <c r="C13" s="76">
        <v>322000000</v>
      </c>
      <c r="D13" s="77">
        <v>129000000</v>
      </c>
      <c r="E13" s="72" t="s">
        <v>105</v>
      </c>
    </row>
    <row r="14" spans="1:5" x14ac:dyDescent="0.25">
      <c r="B14" s="75" t="s">
        <v>33</v>
      </c>
      <c r="C14" s="76">
        <v>3903000000</v>
      </c>
      <c r="D14" s="77">
        <v>4180000000</v>
      </c>
      <c r="E14" s="72">
        <f t="shared" si="0"/>
        <v>-6.6</v>
      </c>
    </row>
    <row r="15" spans="1:5" x14ac:dyDescent="0.25">
      <c r="B15" s="70" t="s">
        <v>29</v>
      </c>
      <c r="C15" s="76">
        <v>3581000000</v>
      </c>
      <c r="D15" s="77">
        <v>4051000000</v>
      </c>
      <c r="E15" s="72">
        <f t="shared" si="0"/>
        <v>-11.6</v>
      </c>
    </row>
    <row r="16" spans="1:5" x14ac:dyDescent="0.25">
      <c r="B16" s="75" t="s">
        <v>34</v>
      </c>
      <c r="C16" s="76">
        <v>3168000000</v>
      </c>
      <c r="D16" s="77">
        <v>3860000000</v>
      </c>
      <c r="E16" s="72">
        <f t="shared" si="0"/>
        <v>-17.899999999999999</v>
      </c>
    </row>
    <row r="18" spans="2:6" ht="24.4" customHeight="1" x14ac:dyDescent="0.25">
      <c r="B18" s="192" t="s">
        <v>98</v>
      </c>
      <c r="C18" s="192"/>
      <c r="D18" s="192"/>
      <c r="E18" s="192"/>
      <c r="F18" s="192"/>
    </row>
    <row r="19" spans="2:6" ht="27.4" customHeight="1" x14ac:dyDescent="0.25">
      <c r="B19" s="193" t="s">
        <v>100</v>
      </c>
      <c r="C19" s="193"/>
      <c r="D19" s="193"/>
      <c r="E19" s="193"/>
      <c r="F19" s="193"/>
    </row>
    <row r="20" spans="2:6" ht="28.9" customHeight="1" x14ac:dyDescent="0.25">
      <c r="B20" s="193" t="s">
        <v>99</v>
      </c>
      <c r="C20" s="193"/>
      <c r="D20" s="193"/>
      <c r="E20" s="193"/>
      <c r="F20" s="193"/>
    </row>
  </sheetData>
  <sheetProtection algorithmName="SHA-512" hashValue="8PJ2F/uDxT71XaouPZtZgXR3sOgq92QaFfkoVotgILfsLJ1owPAzWg7cqwhZiQQEYk9OuTtkPhAEXT/44FAdRA==" saltValue="qLk46g6TD2nFp95zLJD0Sg==" spinCount="100000" sheet="1" objects="1" scenarios="1"/>
  <mergeCells count="3">
    <mergeCell ref="B18:F18"/>
    <mergeCell ref="B19:F19"/>
    <mergeCell ref="B20:F20"/>
  </mergeCells>
  <pageMargins left="0.7" right="0.7" top="0.78740157499999996" bottom="0.78740157499999996" header="0.3" footer="0.3"/>
  <customProperties>
    <customPr name="CellIDs" r:id="rId1"/>
    <customPr name="ConnName" r:id="rId2"/>
    <customPr name="ConnPOV" r:id="rId3"/>
    <customPr name="HyperionPOVXML" r:id="rId4"/>
    <customPr name="HyperionXML" r:id="rId5"/>
    <customPr name="NameConnectionMap" r:id="rId6"/>
    <customPr name="POVPosition" r:id="rId7"/>
    <customPr name="SheetHasParityContent" r:id="rId8"/>
    <customPr name="SheetOptions" r:id="rId9"/>
    <customPr name="ShowPOV" r:id="rId10"/>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7B9C0F30116F14CB189BFA9F200825E" ma:contentTypeVersion="11" ma:contentTypeDescription="Create a new document." ma:contentTypeScope="" ma:versionID="639d804ef14baa052226ca66a7ffd6c4">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a262e8da2de84fb903d60593f4dc83b8"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2E09BA-36EB-4247-ACFC-BC39260AD136}">
  <ds:schemaRefs>
    <ds:schemaRef ds:uri="http://schemas.microsoft.com/office/2006/documentManagement/types"/>
    <ds:schemaRef ds:uri="http://purl.org/dc/elements/1.1/"/>
    <ds:schemaRef ds:uri="http://schemas.microsoft.com/office/2006/metadata/properties"/>
    <ds:schemaRef ds:uri="9c10af5e-1a9e-432e-81f7-fdc35f1fb2bb"/>
    <ds:schemaRef ds:uri="http://purl.org/dc/terms/"/>
    <ds:schemaRef ds:uri="http://schemas.openxmlformats.org/package/2006/metadata/core-properties"/>
    <ds:schemaRef ds:uri="http://purl.org/dc/dcmitype/"/>
    <ds:schemaRef ds:uri="b0114bc0-fdf3-446a-867b-d646fc9b3546"/>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B56249E7-0E13-4B5E-B055-89BA72D88A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9B43E4-9FB7-4A40-B4C7-B2E47F1084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Disclaimer</vt:lpstr>
      <vt:lpstr>Anschlüsse</vt:lpstr>
      <vt:lpstr>KPI'S</vt:lpstr>
      <vt:lpstr>GuV</vt:lpstr>
      <vt:lpstr>FCF</vt:lpstr>
      <vt:lpstr>Konsolidierte Netto...</vt:lpstr>
    </vt:vector>
  </TitlesOfParts>
  <Company>Telefónica Deutschland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Telefónica Deutschland</dc:title>
  <dc:subject>Telefónica Deutschland</dc:subject>
  <dc:creator>Telefónica Deutschland</dc:creator>
  <cp:keywords>Telefónica Deutschland</cp:keywords>
  <cp:lastModifiedBy>Eugen Albrecht</cp:lastModifiedBy>
  <dcterms:created xsi:type="dcterms:W3CDTF">2020-08-13T11:35:38Z</dcterms:created>
  <dcterms:modified xsi:type="dcterms:W3CDTF">2021-02-23T18:53:28Z</dcterms:modified>
  <cp:category>Telefónica Deutschland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DataTables_Q4_DE_Draft_22.01.2020.xlsx</vt:lpwstr>
  </property>
  <property fmtid="{D5CDD505-2E9C-101B-9397-08002B2CF9AE}" pid="5" name="ContentTypeId">
    <vt:lpwstr>0x01010077B9C0F30116F14CB189BFA9F200825E</vt:lpwstr>
  </property>
</Properties>
</file>